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6 県→国\02 公表資料\【ここへ格納】法非適用事業\176 漁集\"/>
    </mc:Choice>
  </mc:AlternateContent>
  <workbookProtection workbookAlgorithmName="SHA-512" workbookHashValue="nh/QEKo6IpsBWf43Y0d3PGQfsgdboBVVMt2YarKaZTEwPNMewVyvhMnM8Sb9lL+SGAHQ7cmC40UGTWgajX/qMA==" workbookSaltValue="AXB/H/6wSqDa8CpqRJ6sS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<sst xmlns="http://schemas.openxmlformats.org/spreadsheetml/2006/main" count="236" uniqueCount="122">
  <si>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</si>
  <si>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</si>
  <si>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</si>
  <si>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</si>
  <si>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</si>
  <si>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</si>
  <si>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</si>
  <si>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</si>
  <si>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</si>
  <si>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</si>
  <si>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</si>
  <si>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</si>
  <si>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</si>
  <si>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</si>
  <si>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</si>
  <si>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</si>
  <si>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</si>
  <si>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</si>
  <si>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</si>
  <si>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</si>
  <si>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</si>
  <si>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</si>
  <si>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</si>
  <si>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</si>
  <si>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</si>
  <si>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</si>
  <si>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</si>
  <si>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</si>
  <si>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</si>
  <si>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</si>
  <si>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</si>
  <si>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</si>
  <si>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</si>
  <si>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</si>
  <si>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</si>
  <si>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</si>
  <si>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</si>
  <si>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</si>
  <si>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</si>
  <si>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</si>
  <si>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</si>
  <si>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</si>
  <si>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</si>
  <si>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</si>
  <si>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</si>
  <si>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</si>
  <si>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</si>
  <si>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</si>
  <si>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</si>
  <si>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</si>
  <si>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</si>
  <si>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</si>
  <si>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</si>
  <si>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</si>
  <si>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</si>
  <si>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</si>
  <si>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</si>
  <si>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</si>
  <si>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</si>
  <si>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</si>
  <si>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</si>
  <si>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</si>
  <si>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</si>
  <si>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</si>
  <si>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</si>
  <si>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</si>
  <si>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</si>
  <si>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</si>
  <si>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</si>
  <si>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</si>
  <si>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</si>
  <si>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</si>
  <si>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</si>
  <si>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</si>
  <si>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</si>
  <si>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</si>
  <si>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</si>
  <si>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</si>
  <si>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</si>
  <si>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</si>
  <si>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</si>
  <si>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</si>
  <si>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</si>
  <si>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</si>
  <si>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</si>
  <si>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</si>
  <si>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</si>
  <si>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</si>
  <si>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</si>
  <si>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</si>
  <si>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</si>
  <si>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</si>
  <si>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</si>
  <si>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</si>
  <si>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</si>
  <si>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</si>
  <si>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</si>
  <si>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</si>
  <si>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</si>
  <si>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</si>
  <si>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</si>
  <si>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</si>
  <si>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</si>
  <si>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</si>
  <si>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</si>
  <si>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</si>
  <si>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</si>
  <si>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</si>
  <si>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</si>
  <si>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</si>
  <si>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</si>
  <si>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</si>
  <si>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</si>
  <si>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</si>
  <si>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</si>
  <si>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</si>
  <si>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</si>
  <si>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</si>
  <si>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</si>
  <si>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漁業集落排水施設事業について、全国的に同じ状況にあると思うが、本市においても収益が少なく、費用を賄えないため、一般会計繰入金に頼らざるを得ない状況である。対象地域は高齢者が多く、また、人口も減少していくと見込まれるため、処理能力や処理方式を見直すことにより、更新工事費や維持管理費の削減を図っていく必要がある。</t>
    <rPh sb="0" eb="2">
      <t>ギョギョウ</t>
    </rPh>
    <rPh sb="2" eb="4">
      <t>シュウラク</t>
    </rPh>
    <rPh sb="4" eb="6">
      <t>ハイスイ</t>
    </rPh>
    <rPh sb="6" eb="8">
      <t>シセツ</t>
    </rPh>
    <rPh sb="8" eb="10">
      <t>ジギョウ</t>
    </rPh>
    <rPh sb="15" eb="18">
      <t>ゼンコクテキ</t>
    </rPh>
    <rPh sb="19" eb="20">
      <t>オナ</t>
    </rPh>
    <rPh sb="21" eb="23">
      <t>ジョウキョウ</t>
    </rPh>
    <rPh sb="27" eb="28">
      <t>オモ</t>
    </rPh>
    <rPh sb="31" eb="33">
      <t>ホンシ</t>
    </rPh>
    <rPh sb="38" eb="40">
      <t>シュウエキ</t>
    </rPh>
    <rPh sb="41" eb="42">
      <t>スク</t>
    </rPh>
    <rPh sb="45" eb="47">
      <t>ヒヨウ</t>
    </rPh>
    <rPh sb="48" eb="49">
      <t>マカナ</t>
    </rPh>
    <rPh sb="55" eb="57">
      <t>イッパン</t>
    </rPh>
    <rPh sb="57" eb="59">
      <t>カイケイ</t>
    </rPh>
    <rPh sb="59" eb="61">
      <t>クリイレ</t>
    </rPh>
    <rPh sb="61" eb="62">
      <t>キン</t>
    </rPh>
    <rPh sb="63" eb="64">
      <t>タヨ</t>
    </rPh>
    <rPh sb="68" eb="69">
      <t>エ</t>
    </rPh>
    <rPh sb="71" eb="73">
      <t>ジョウキョウ</t>
    </rPh>
    <rPh sb="77" eb="79">
      <t>タイショウ</t>
    </rPh>
    <rPh sb="79" eb="81">
      <t>チイキ</t>
    </rPh>
    <rPh sb="82" eb="85">
      <t>コウレイシャ</t>
    </rPh>
    <rPh sb="86" eb="87">
      <t>オオ</t>
    </rPh>
    <rPh sb="92" eb="94">
      <t>ジンコウ</t>
    </rPh>
    <rPh sb="95" eb="97">
      <t>ゲンショウ</t>
    </rPh>
    <rPh sb="102" eb="104">
      <t>ミコ</t>
    </rPh>
    <rPh sb="110" eb="112">
      <t>ショリ</t>
    </rPh>
    <rPh sb="112" eb="114">
      <t>ノウリョク</t>
    </rPh>
    <rPh sb="115" eb="117">
      <t>ショリ</t>
    </rPh>
    <rPh sb="117" eb="119">
      <t>ホウシキ</t>
    </rPh>
    <rPh sb="120" eb="122">
      <t>ミナオ</t>
    </rPh>
    <rPh sb="129" eb="131">
      <t>コウシン</t>
    </rPh>
    <rPh sb="131" eb="133">
      <t>コウジ</t>
    </rPh>
    <rPh sb="133" eb="134">
      <t>ヒ</t>
    </rPh>
    <rPh sb="135" eb="137">
      <t>イジ</t>
    </rPh>
    <rPh sb="137" eb="140">
      <t>カンリヒ</t>
    </rPh>
    <rPh sb="141" eb="143">
      <t>サクゲン</t>
    </rPh>
    <rPh sb="144" eb="145">
      <t>ハカ</t>
    </rPh>
    <rPh sb="149" eb="151">
      <t>ヒツヨウ</t>
    </rPh>
    <phoneticPr fontId="4"/>
  </si>
  <si>
    <t>①収益的収支比率は、69.57％でありR4年度・R5年度においては、法適用移行に伴う委託料等が増加したことにより低くなっているが、今後は100％程度に戻る見込みである。
④企業債残高対事業規模比率は0％となっているが、これは企業債残高の全部を一般会計において負担するためである。
⑤⑥類似団体と比べると経費回収率は低く、汚水処理原価は高い水準となった。これは令和3年度と同じく、企業債の償還を基金の取り崩しにより賄ったため、一般会計からの繰入金が大幅に減少し、公費負担分を除く汚水処理費が大幅な増額となっていることが原因である。
⑦⑧施設利用率は類似団体と比べると低い水準であり、水洗化率は類似団体と同程度の水準であるが、今後は、人口減少に伴い低下することが見込まれるため、施設規模の縮小など検討していかなければならない。</t>
    <rPh sb="1" eb="4">
      <t>シュウエキテキ</t>
    </rPh>
    <rPh sb="4" eb="6">
      <t>シュウシ</t>
    </rPh>
    <rPh sb="6" eb="8">
      <t>ヒリツ</t>
    </rPh>
    <rPh sb="21" eb="23">
      <t>ネンド</t>
    </rPh>
    <rPh sb="26" eb="28">
      <t>ネンド</t>
    </rPh>
    <rPh sb="34" eb="35">
      <t>ホウ</t>
    </rPh>
    <rPh sb="35" eb="37">
      <t>テキヨウ</t>
    </rPh>
    <rPh sb="37" eb="39">
      <t>イコウ</t>
    </rPh>
    <rPh sb="40" eb="41">
      <t>トモナ</t>
    </rPh>
    <rPh sb="42" eb="45">
      <t>イタクリョウ</t>
    </rPh>
    <rPh sb="45" eb="46">
      <t>トウ</t>
    </rPh>
    <rPh sb="47" eb="49">
      <t>ゾウカ</t>
    </rPh>
    <rPh sb="56" eb="57">
      <t>ヒク</t>
    </rPh>
    <rPh sb="65" eb="67">
      <t>コンゴ</t>
    </rPh>
    <rPh sb="72" eb="74">
      <t>テイド</t>
    </rPh>
    <rPh sb="75" eb="76">
      <t>モド</t>
    </rPh>
    <rPh sb="77" eb="79">
      <t>ミコ</t>
    </rPh>
    <rPh sb="86" eb="88">
      <t>キギョウ</t>
    </rPh>
    <rPh sb="88" eb="89">
      <t>サイ</t>
    </rPh>
    <rPh sb="89" eb="91">
      <t>ザンダカ</t>
    </rPh>
    <rPh sb="91" eb="92">
      <t>タイ</t>
    </rPh>
    <rPh sb="92" eb="94">
      <t>ジギョウ</t>
    </rPh>
    <rPh sb="94" eb="96">
      <t>キボ</t>
    </rPh>
    <rPh sb="96" eb="98">
      <t>ヒリツ</t>
    </rPh>
    <rPh sb="112" eb="114">
      <t>キギョウ</t>
    </rPh>
    <rPh sb="114" eb="115">
      <t>サイ</t>
    </rPh>
    <rPh sb="115" eb="117">
      <t>ザンダカ</t>
    </rPh>
    <rPh sb="118" eb="120">
      <t>ゼンブ</t>
    </rPh>
    <rPh sb="121" eb="123">
      <t>イッパン</t>
    </rPh>
    <rPh sb="123" eb="125">
      <t>カイケイ</t>
    </rPh>
    <rPh sb="129" eb="131">
      <t>フタン</t>
    </rPh>
    <rPh sb="142" eb="144">
      <t>ルイジ</t>
    </rPh>
    <rPh sb="144" eb="146">
      <t>ダンタイ</t>
    </rPh>
    <rPh sb="147" eb="148">
      <t>クラ</t>
    </rPh>
    <rPh sb="151" eb="153">
      <t>ケイヒ</t>
    </rPh>
    <rPh sb="153" eb="155">
      <t>カイシュウ</t>
    </rPh>
    <rPh sb="155" eb="156">
      <t>リツ</t>
    </rPh>
    <rPh sb="157" eb="158">
      <t>ヒク</t>
    </rPh>
    <rPh sb="160" eb="162">
      <t>オスイ</t>
    </rPh>
    <rPh sb="162" eb="164">
      <t>ショリ</t>
    </rPh>
    <rPh sb="164" eb="166">
      <t>ゲンカ</t>
    </rPh>
    <rPh sb="167" eb="168">
      <t>タカ</t>
    </rPh>
    <rPh sb="169" eb="171">
      <t>スイジュン</t>
    </rPh>
    <rPh sb="179" eb="181">
      <t>レイワ</t>
    </rPh>
    <rPh sb="182" eb="184">
      <t>ネンド</t>
    </rPh>
    <rPh sb="185" eb="186">
      <t>オナ</t>
    </rPh>
    <rPh sb="189" eb="191">
      <t>キギョウ</t>
    </rPh>
    <rPh sb="191" eb="192">
      <t>サイ</t>
    </rPh>
    <rPh sb="193" eb="195">
      <t>ショウカン</t>
    </rPh>
    <rPh sb="196" eb="198">
      <t>キキン</t>
    </rPh>
    <rPh sb="199" eb="200">
      <t>ト</t>
    </rPh>
    <rPh sb="201" eb="202">
      <t>クズ</t>
    </rPh>
    <rPh sb="206" eb="207">
      <t>マカナ</t>
    </rPh>
    <rPh sb="212" eb="214">
      <t>イッパン</t>
    </rPh>
    <rPh sb="214" eb="216">
      <t>カイケイ</t>
    </rPh>
    <rPh sb="219" eb="221">
      <t>クリイレ</t>
    </rPh>
    <rPh sb="221" eb="222">
      <t>キン</t>
    </rPh>
    <rPh sb="223" eb="225">
      <t>オオハバ</t>
    </rPh>
    <rPh sb="226" eb="228">
      <t>ゲンショウ</t>
    </rPh>
    <rPh sb="230" eb="232">
      <t>コウヒ</t>
    </rPh>
    <rPh sb="232" eb="234">
      <t>フタン</t>
    </rPh>
    <rPh sb="234" eb="235">
      <t>ブン</t>
    </rPh>
    <rPh sb="236" eb="237">
      <t>ノゾ</t>
    </rPh>
    <rPh sb="238" eb="240">
      <t>オスイ</t>
    </rPh>
    <rPh sb="240" eb="242">
      <t>ショリ</t>
    </rPh>
    <rPh sb="242" eb="243">
      <t>ヒ</t>
    </rPh>
    <rPh sb="244" eb="246">
      <t>オオハバ</t>
    </rPh>
    <rPh sb="247" eb="249">
      <t>ゾウガク</t>
    </rPh>
    <rPh sb="258" eb="260">
      <t>ゲンイン</t>
    </rPh>
    <rPh sb="267" eb="269">
      <t>シセツ</t>
    </rPh>
    <rPh sb="269" eb="271">
      <t>リヨウ</t>
    </rPh>
    <rPh sb="271" eb="272">
      <t>リツ</t>
    </rPh>
    <rPh sb="273" eb="275">
      <t>ルイジ</t>
    </rPh>
    <rPh sb="275" eb="277">
      <t>ダンタイ</t>
    </rPh>
    <rPh sb="278" eb="279">
      <t>クラ</t>
    </rPh>
    <rPh sb="282" eb="283">
      <t>ヒク</t>
    </rPh>
    <rPh sb="284" eb="286">
      <t>スイジュン</t>
    </rPh>
    <rPh sb="311" eb="313">
      <t>コンゴ</t>
    </rPh>
    <rPh sb="315" eb="317">
      <t>ジンコウ</t>
    </rPh>
    <rPh sb="317" eb="319">
      <t>ゲンショウ</t>
    </rPh>
    <rPh sb="320" eb="321">
      <t>トモナ</t>
    </rPh>
    <rPh sb="322" eb="324">
      <t>テイカ</t>
    </rPh>
    <rPh sb="329" eb="331">
      <t>ミコ</t>
    </rPh>
    <rPh sb="337" eb="339">
      <t>シセツ</t>
    </rPh>
    <rPh sb="339" eb="341">
      <t>キボ</t>
    </rPh>
    <rPh sb="342" eb="344">
      <t>シュクショウ</t>
    </rPh>
    <rPh sb="346" eb="348">
      <t>ケントウ</t>
    </rPh>
    <phoneticPr fontId="4"/>
  </si>
  <si>
    <t>③管渠改善率は0％であり、今後も計画的な更新事業に取り組んでいく。</t>
    <rPh sb="1" eb="3">
      <t>カンキョ</t>
    </rPh>
    <rPh sb="3" eb="5">
      <t>カイゼン</t>
    </rPh>
    <rPh sb="5" eb="6">
      <t>リツ</t>
    </rPh>
    <rPh sb="13" eb="15">
      <t>コンゴ</t>
    </rPh>
    <rPh sb="16" eb="19">
      <t>ケイカクテキ</t>
    </rPh>
    <rPh sb="20" eb="22">
      <t>コウシン</t>
    </rPh>
    <rPh sb="22" eb="24">
      <t>ジギョウ</t>
    </rPh>
    <rPh sb="25" eb="26">
      <t>ト</t>
    </rPh>
    <rPh sb="27" eb="2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</si>
</sst>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B5-4CD1-8F0B-D3232912929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3B5-4CD1-8F0B-D3232912929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10.039999999999999</c:v>
                </c:pt>
                <c:pt idx="1">
                  <c:v>10.039999999999999</c:v>
                </c:pt>
                <c:pt idx="2">
                  <c:v>9.6300000000000008</c:v>
                </c:pt>
                <c:pt idx="3">
                  <c:v>7.98</c:v>
                </c:pt>
                <c:pt idx="4">
                  <c:v>7.43</c:v>
                </c:pt>
              </c:numCache>
            </c:numRef>
          </c:val>
          <c:extLst>
            <c:ext xmlns:c16="http://schemas.microsoft.com/office/drawing/2014/chart" uri="{C3380CC4-5D6E-409C-BE32-E72D297353CC}">
              <c16:uniqueId val="{00000000-155B-47CC-88DA-19405E126E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29.43</c:v>
                </c:pt>
                <c:pt idx="1">
                  <c:v>26.7</c:v>
                </c:pt>
                <c:pt idx="2">
                  <c:v>29.12</c:v>
                </c:pt>
                <c:pt idx="3">
                  <c:v>29.1</c:v>
                </c:pt>
                <c:pt idx="4">
                  <c:v>32.119999999999997</c:v>
                </c:pt>
              </c:numCache>
            </c:numRef>
          </c:val>
          <c:smooth val="0"/>
          <c:extLst>
            <c:ext xmlns:c16="http://schemas.microsoft.com/office/drawing/2014/chart" uri="{C3380CC4-5D6E-409C-BE32-E72D297353CC}">
              <c16:uniqueId val="{00000001-155B-47CC-88DA-19405E126E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54.65</c:v>
                </c:pt>
                <c:pt idx="1">
                  <c:v>59.83</c:v>
                </c:pt>
                <c:pt idx="2">
                  <c:v>62.42</c:v>
                </c:pt>
                <c:pt idx="3">
                  <c:v>63.49</c:v>
                </c:pt>
                <c:pt idx="4">
                  <c:v>62.59</c:v>
                </c:pt>
              </c:numCache>
            </c:numRef>
          </c:val>
          <c:extLst>
            <c:ext xmlns:c16="http://schemas.microsoft.com/office/drawing/2014/chart" uri="{C3380CC4-5D6E-409C-BE32-E72D297353CC}">
              <c16:uniqueId val="{00000000-A97D-4C4E-826F-AB094C9CF68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66.459999999999994</c:v>
                </c:pt>
                <c:pt idx="2">
                  <c:v>64.42</c:v>
                </c:pt>
                <c:pt idx="3">
                  <c:v>63.84</c:v>
                </c:pt>
                <c:pt idx="4">
                  <c:v>61.64</c:v>
                </c:pt>
              </c:numCache>
            </c:numRef>
          </c:val>
          <c:smooth val="0"/>
          <c:extLst>
            <c:ext xmlns:c16="http://schemas.microsoft.com/office/drawing/2014/chart" uri="{C3380CC4-5D6E-409C-BE32-E72D297353CC}">
              <c16:uniqueId val="{00000001-A97D-4C4E-826F-AB094C9CF68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100.68</c:v>
                </c:pt>
                <c:pt idx="1">
                  <c:v>100.85</c:v>
                </c:pt>
                <c:pt idx="2">
                  <c:v>93.05</c:v>
                </c:pt>
                <c:pt idx="3">
                  <c:v>100.36</c:v>
                </c:pt>
                <c:pt idx="4">
                  <c:v>69.569999999999993</c:v>
                </c:pt>
              </c:numCache>
            </c:numRef>
          </c:val>
          <c:extLst>
            <c:ext xmlns:c16="http://schemas.microsoft.com/office/drawing/2014/chart" uri="{C3380CC4-5D6E-409C-BE32-E72D297353CC}">
              <c16:uniqueId val="{00000000-918F-4D9D-9A5E-1C22B27173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8F-4D9D-9A5E-1C22B27173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C2-459C-9980-A94DDA7718A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C2-459C-9980-A94DDA7718A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8D-4B0F-9038-1237F316D7D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8D-4B0F-9038-1237F316D7D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F1-4933-A5FF-B4D1AD39FE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F1-4933-A5FF-B4D1AD39FE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57-4194-86C0-A5444A530CF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57-4194-86C0-A5444A530CF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B4-4151-BABE-5ECFC6D432E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1756.26</c:v>
                </c:pt>
                <c:pt idx="1">
                  <c:v>1864.29</c:v>
                </c:pt>
                <c:pt idx="2">
                  <c:v>1867.86</c:v>
                </c:pt>
                <c:pt idx="3">
                  <c:v>1786.64</c:v>
                </c:pt>
                <c:pt idx="4">
                  <c:v>2780.59</c:v>
                </c:pt>
              </c:numCache>
            </c:numRef>
          </c:val>
          <c:smooth val="0"/>
          <c:extLst>
            <c:ext xmlns:c16="http://schemas.microsoft.com/office/drawing/2014/chart" uri="{C3380CC4-5D6E-409C-BE32-E72D297353CC}">
              <c16:uniqueId val="{00000001-B5B4-4151-BABE-5ECFC6D432E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37.21</c:v>
                </c:pt>
                <c:pt idx="1">
                  <c:v>28.29</c:v>
                </c:pt>
                <c:pt idx="2">
                  <c:v>26.71</c:v>
                </c:pt>
                <c:pt idx="3">
                  <c:v>16.03</c:v>
                </c:pt>
                <c:pt idx="4">
                  <c:v>15.69</c:v>
                </c:pt>
              </c:numCache>
            </c:numRef>
          </c:val>
          <c:extLst>
            <c:ext xmlns:c16="http://schemas.microsoft.com/office/drawing/2014/chart" uri="{C3380CC4-5D6E-409C-BE32-E72D297353CC}">
              <c16:uniqueId val="{00000000-4D5C-403B-8C5F-3BC6C37507F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45.78</c:v>
                </c:pt>
                <c:pt idx="1">
                  <c:v>51.32</c:v>
                </c:pt>
                <c:pt idx="2">
                  <c:v>46.93</c:v>
                </c:pt>
                <c:pt idx="3">
                  <c:v>46.93</c:v>
                </c:pt>
                <c:pt idx="4">
                  <c:v>42.27</c:v>
                </c:pt>
              </c:numCache>
            </c:numRef>
          </c:val>
          <c:smooth val="0"/>
          <c:extLst>
            <c:ext xmlns:c16="http://schemas.microsoft.com/office/drawing/2014/chart" uri="{C3380CC4-5D6E-409C-BE32-E72D297353CC}">
              <c16:uniqueId val="{00000001-4D5C-403B-8C5F-3BC6C37507F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421.38</c:v>
                </c:pt>
                <c:pt idx="1">
                  <c:v>558.36</c:v>
                </c:pt>
                <c:pt idx="2">
                  <c:v>605.33000000000004</c:v>
                </c:pt>
                <c:pt idx="3">
                  <c:v>1013.05</c:v>
                </c:pt>
                <c:pt idx="4">
                  <c:v>1040.95</c:v>
                </c:pt>
              </c:numCache>
            </c:numRef>
          </c:val>
          <c:extLst>
            <c:ext xmlns:c16="http://schemas.microsoft.com/office/drawing/2014/chart" uri="{C3380CC4-5D6E-409C-BE32-E72D297353CC}">
              <c16:uniqueId val="{00000000-B01C-41CA-9243-BD29832244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367.7</c:v>
                </c:pt>
                <c:pt idx="1">
                  <c:v>329.91</c:v>
                </c:pt>
                <c:pt idx="2">
                  <c:v>346.96</c:v>
                </c:pt>
                <c:pt idx="3">
                  <c:v>345.6</c:v>
                </c:pt>
                <c:pt idx="4">
                  <c:v>332.54</c:v>
                </c:pt>
              </c:numCache>
            </c:numRef>
          </c:val>
          <c:smooth val="0"/>
          <c:extLst>
            <c:ext xmlns:c16="http://schemas.microsoft.com/office/drawing/2014/chart" uri="{C3380CC4-5D6E-409C-BE32-E72D297353CC}">
              <c16:uniqueId val="{00000001-B01C-41CA-9243-BD29832244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宇土市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H3</v>
      </c>
      <c r="X8" s="40"/>
      <c r="Y8" s="40"/>
      <c r="Z8" s="40"/>
      <c r="AA8" s="40"/>
      <c r="AB8" s="40"/>
      <c r="AC8" s="40"/>
      <c r="AD8" s="41" t="str">
        <f>データ!$M$6</f>
        <v>非設置</v>
      </c>
      <c r="AE8" s="41"/>
      <c r="AF8" s="41"/>
      <c r="AG8" s="41"/>
      <c r="AH8" s="41"/>
      <c r="AI8" s="41"/>
      <c r="AJ8" s="41"/>
      <c r="AK8" s="3"/>
      <c r="AL8" s="42">
        <f>データ!S6</f>
        <v>36483</v>
      </c>
      <c r="AM8" s="42"/>
      <c r="AN8" s="42"/>
      <c r="AO8" s="42"/>
      <c r="AP8" s="42"/>
      <c r="AQ8" s="42"/>
      <c r="AR8" s="42"/>
      <c r="AS8" s="42"/>
      <c r="AT8" s="35">
        <f>データ!T6</f>
        <v>74.3</v>
      </c>
      <c r="AU8" s="35"/>
      <c r="AV8" s="35"/>
      <c r="AW8" s="35"/>
      <c r="AX8" s="35"/>
      <c r="AY8" s="35"/>
      <c r="AZ8" s="35"/>
      <c r="BA8" s="35"/>
      <c r="BB8" s="35">
        <f>データ!U6</f>
        <v>491.02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1.17</v>
      </c>
      <c r="Q10" s="35"/>
      <c r="R10" s="35"/>
      <c r="S10" s="35"/>
      <c r="T10" s="35"/>
      <c r="U10" s="35"/>
      <c r="V10" s="35"/>
      <c r="W10" s="35">
        <f>データ!Q6</f>
        <v>112.6</v>
      </c>
      <c r="X10" s="35"/>
      <c r="Y10" s="35"/>
      <c r="Z10" s="35"/>
      <c r="AA10" s="35"/>
      <c r="AB10" s="35"/>
      <c r="AC10" s="35"/>
      <c r="AD10" s="42">
        <f>データ!R6</f>
        <v>3050</v>
      </c>
      <c r="AE10" s="42"/>
      <c r="AF10" s="42"/>
      <c r="AG10" s="42"/>
      <c r="AH10" s="42"/>
      <c r="AI10" s="42"/>
      <c r="AJ10" s="42"/>
      <c r="AK10" s="2"/>
      <c r="AL10" s="42">
        <f>データ!V6</f>
        <v>425</v>
      </c>
      <c r="AM10" s="42"/>
      <c r="AN10" s="42"/>
      <c r="AO10" s="42"/>
      <c r="AP10" s="42"/>
      <c r="AQ10" s="42"/>
      <c r="AR10" s="42"/>
      <c r="AS10" s="42"/>
      <c r="AT10" s="35">
        <f>データ!W6</f>
        <v>0.14000000000000001</v>
      </c>
      <c r="AU10" s="35"/>
      <c r="AV10" s="35"/>
      <c r="AW10" s="35"/>
      <c r="AX10" s="35"/>
      <c r="AY10" s="35"/>
      <c r="AZ10" s="35"/>
      <c r="BA10" s="35"/>
      <c r="BB10" s="35">
        <f>データ!X6</f>
        <v>3035.71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120</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121</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80"/>
      <c r="BM60" s="81"/>
      <c r="BN60" s="81"/>
      <c r="BO60" s="81"/>
      <c r="BP60" s="81"/>
      <c r="BQ60" s="81"/>
      <c r="BR60" s="81"/>
      <c r="BS60" s="81"/>
      <c r="BT60" s="81"/>
      <c r="BU60" s="81"/>
      <c r="BV60" s="81"/>
      <c r="BW60" s="81"/>
      <c r="BX60" s="81"/>
      <c r="BY60" s="81"/>
      <c r="BZ60" s="8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ZIa+fnkfMxXw+gjYu/pCPqukll/otMbReq5jNQ676NIKs+dV8lRbCX/2uQQDlC239fKOrTmEMjrLCHwlb7ePzw==" saltValue="dTM9sp6O+u8ADRvezJ2pO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432113</v>
      </c>
      <c r="D6" s="19">
        <f t="shared" si="3"/>
        <v>47</v>
      </c>
      <c r="E6" s="19">
        <f t="shared" si="3"/>
        <v>17</v>
      </c>
      <c r="F6" s="19">
        <f t="shared" si="3"/>
        <v>6</v>
      </c>
      <c r="G6" s="19">
        <f t="shared" si="3"/>
        <v>0</v>
      </c>
      <c r="H6" s="19" t="str">
        <f t="shared" si="3"/>
        <v>熊本県　宇土市</v>
      </c>
      <c r="I6" s="19" t="str">
        <f t="shared" si="3"/>
        <v>法非適用</v>
      </c>
      <c r="J6" s="19" t="str">
        <f t="shared" si="3"/>
        <v>下水道事業</v>
      </c>
      <c r="K6" s="19" t="str">
        <f t="shared" si="3"/>
        <v>漁業集落排水</v>
      </c>
      <c r="L6" s="19" t="str">
        <f t="shared" si="3"/>
        <v>H3</v>
      </c>
      <c r="M6" s="19" t="str">
        <f t="shared" si="3"/>
        <v>非設置</v>
      </c>
      <c r="N6" s="20" t="str">
        <f t="shared" si="3"/>
        <v>-</v>
      </c>
      <c r="O6" s="20" t="str">
        <f t="shared" si="3"/>
        <v>該当数値なし</v>
      </c>
      <c r="P6" s="20">
        <f t="shared" si="3"/>
        <v>1.17</v>
      </c>
      <c r="Q6" s="20">
        <f t="shared" si="3"/>
        <v>112.6</v>
      </c>
      <c r="R6" s="20">
        <f t="shared" si="3"/>
        <v>3050</v>
      </c>
      <c r="S6" s="20">
        <f t="shared" si="3"/>
        <v>36483</v>
      </c>
      <c r="T6" s="20">
        <f t="shared" si="3"/>
        <v>74.3</v>
      </c>
      <c r="U6" s="20">
        <f t="shared" si="3"/>
        <v>491.02</v>
      </c>
      <c r="V6" s="20">
        <f t="shared" si="3"/>
        <v>425</v>
      </c>
      <c r="W6" s="20">
        <f t="shared" si="3"/>
        <v>0.14000000000000001</v>
      </c>
      <c r="X6" s="20">
        <f t="shared" si="3"/>
        <v>3035.71</v>
      </c>
      <c r="Y6" s="21">
        <f>IF(Y7="",NA(),Y7)</f>
        <v>100.68</v>
      </c>
      <c r="Z6" s="21">
        <f t="shared" ref="Z6:AH6" si="4">IF(Z7="",NA(),Z7)</f>
        <v>100.85</v>
      </c>
      <c r="AA6" s="21">
        <f t="shared" si="4"/>
        <v>93.05</v>
      </c>
      <c r="AB6" s="21">
        <f t="shared" si="4"/>
        <v>100.36</v>
      </c>
      <c r="AC6" s="21">
        <f t="shared" si="4"/>
        <v>69.569999999999993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1756.26</v>
      </c>
      <c r="BL6" s="21">
        <f t="shared" si="7"/>
        <v>1864.29</v>
      </c>
      <c r="BM6" s="21">
        <f t="shared" si="7"/>
        <v>1867.86</v>
      </c>
      <c r="BN6" s="21">
        <f t="shared" si="7"/>
        <v>1786.64</v>
      </c>
      <c r="BO6" s="21">
        <f t="shared" si="7"/>
        <v>2780.59</v>
      </c>
      <c r="BP6" s="20" t="str">
        <f>IF(BP7="","",IF(BP7="-","【-】","【"&amp;SUBSTITUTE(TEXT(BP7,"#,##0.00"),"-","△")&amp;"】"))</f>
        <v>【1,078.44】</v>
      </c>
      <c r="BQ6" s="21">
        <f>IF(BQ7="",NA(),BQ7)</f>
        <v>37.21</v>
      </c>
      <c r="BR6" s="21">
        <f t="shared" ref="BR6:BZ6" si="8">IF(BR7="",NA(),BR7)</f>
        <v>28.29</v>
      </c>
      <c r="BS6" s="21">
        <f t="shared" si="8"/>
        <v>26.71</v>
      </c>
      <c r="BT6" s="21">
        <f t="shared" si="8"/>
        <v>16.03</v>
      </c>
      <c r="BU6" s="21">
        <f t="shared" si="8"/>
        <v>15.69</v>
      </c>
      <c r="BV6" s="21">
        <f t="shared" si="8"/>
        <v>45.78</v>
      </c>
      <c r="BW6" s="21">
        <f t="shared" si="8"/>
        <v>51.32</v>
      </c>
      <c r="BX6" s="21">
        <f t="shared" si="8"/>
        <v>46.93</v>
      </c>
      <c r="BY6" s="21">
        <f t="shared" si="8"/>
        <v>46.93</v>
      </c>
      <c r="BZ6" s="21">
        <f t="shared" si="8"/>
        <v>42.27</v>
      </c>
      <c r="CA6" s="20" t="str">
        <f>IF(CA7="","",IF(CA7="-","【-】","【"&amp;SUBSTITUTE(TEXT(CA7,"#,##0.00"),"-","△")&amp;"】"))</f>
        <v>【41.91】</v>
      </c>
      <c r="CB6" s="21">
        <f>IF(CB7="",NA(),CB7)</f>
        <v>421.38</v>
      </c>
      <c r="CC6" s="21">
        <f t="shared" ref="CC6:CK6" si="9">IF(CC7="",NA(),CC7)</f>
        <v>558.36</v>
      </c>
      <c r="CD6" s="21">
        <f t="shared" si="9"/>
        <v>605.33000000000004</v>
      </c>
      <c r="CE6" s="21">
        <f t="shared" si="9"/>
        <v>1013.05</v>
      </c>
      <c r="CF6" s="21">
        <f t="shared" si="9"/>
        <v>1040.95</v>
      </c>
      <c r="CG6" s="21">
        <f t="shared" si="9"/>
        <v>367.7</v>
      </c>
      <c r="CH6" s="21">
        <f t="shared" si="9"/>
        <v>329.91</v>
      </c>
      <c r="CI6" s="21">
        <f t="shared" si="9"/>
        <v>346.96</v>
      </c>
      <c r="CJ6" s="21">
        <f t="shared" si="9"/>
        <v>345.6</v>
      </c>
      <c r="CK6" s="21">
        <f t="shared" si="9"/>
        <v>332.54</v>
      </c>
      <c r="CL6" s="20" t="str">
        <f>IF(CL7="","",IF(CL7="-","【-】","【"&amp;SUBSTITUTE(TEXT(CL7,"#,##0.00"),"-","△")&amp;"】"))</f>
        <v>【420.17】</v>
      </c>
      <c r="CM6" s="21">
        <f>IF(CM7="",NA(),CM7)</f>
        <v>10.039999999999999</v>
      </c>
      <c r="CN6" s="21">
        <f t="shared" ref="CN6:CV6" si="10">IF(CN7="",NA(),CN7)</f>
        <v>10.039999999999999</v>
      </c>
      <c r="CO6" s="21">
        <f t="shared" si="10"/>
        <v>9.6300000000000008</v>
      </c>
      <c r="CP6" s="21">
        <f t="shared" si="10"/>
        <v>7.98</v>
      </c>
      <c r="CQ6" s="21">
        <f t="shared" si="10"/>
        <v>7.43</v>
      </c>
      <c r="CR6" s="21">
        <f t="shared" si="10"/>
        <v>29.43</v>
      </c>
      <c r="CS6" s="21">
        <f t="shared" si="10"/>
        <v>26.7</v>
      </c>
      <c r="CT6" s="21">
        <f t="shared" si="10"/>
        <v>29.12</v>
      </c>
      <c r="CU6" s="21">
        <f t="shared" si="10"/>
        <v>29.1</v>
      </c>
      <c r="CV6" s="21">
        <f t="shared" si="10"/>
        <v>32.119999999999997</v>
      </c>
      <c r="CW6" s="20" t="str">
        <f>IF(CW7="","",IF(CW7="-","【-】","【"&amp;SUBSTITUTE(TEXT(CW7,"#,##0.00"),"-","△")&amp;"】"))</f>
        <v>【29.92】</v>
      </c>
      <c r="CX6" s="21">
        <f>IF(CX7="",NA(),CX7)</f>
        <v>54.65</v>
      </c>
      <c r="CY6" s="21">
        <f t="shared" ref="CY6:DG6" si="11">IF(CY7="",NA(),CY7)</f>
        <v>59.83</v>
      </c>
      <c r="CZ6" s="21">
        <f t="shared" si="11"/>
        <v>62.42</v>
      </c>
      <c r="DA6" s="21">
        <f t="shared" si="11"/>
        <v>63.49</v>
      </c>
      <c r="DB6" s="21">
        <f t="shared" si="11"/>
        <v>62.59</v>
      </c>
      <c r="DC6" s="21">
        <f t="shared" si="11"/>
        <v>66.33</v>
      </c>
      <c r="DD6" s="21">
        <f t="shared" si="11"/>
        <v>66.459999999999994</v>
      </c>
      <c r="DE6" s="21">
        <f t="shared" si="11"/>
        <v>64.42</v>
      </c>
      <c r="DF6" s="21">
        <f t="shared" si="11"/>
        <v>63.84</v>
      </c>
      <c r="DG6" s="21">
        <f t="shared" si="11"/>
        <v>61.64</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0.26</v>
      </c>
      <c r="EK6" s="21">
        <f t="shared" si="14"/>
        <v>0.04</v>
      </c>
      <c r="EL6" s="20">
        <f t="shared" si="14"/>
        <v>0</v>
      </c>
      <c r="EM6" s="20">
        <f t="shared" si="14"/>
        <v>0</v>
      </c>
      <c r="EN6" s="20">
        <f t="shared" si="14"/>
        <v>0</v>
      </c>
      <c r="EO6" s="20" t="str">
        <f>IF(EO7="","",IF(EO7="-","【-】","【"&amp;SUBSTITUTE(TEXT(EO7,"#,##0.00"),"-","△")&amp;"】"))</f>
        <v>【0.01】</v>
      </c>
    </row>
    <row r="7" spans="1:145" s="22" customFormat="1" x14ac:dyDescent="0.15">
      <c r="A7" s="14"/>
      <c r="B7" s="23">
        <v>2022</v>
      </c>
      <c r="C7" s="23">
        <v>432113</v>
      </c>
      <c r="D7" s="23">
        <v>47</v>
      </c>
      <c r="E7" s="23">
        <v>17</v>
      </c>
      <c r="F7" s="23">
        <v>6</v>
      </c>
      <c r="G7" s="23">
        <v>0</v>
      </c>
      <c r="H7" s="23" t="s">
        <v>98</v>
      </c>
      <c r="I7" s="23" t="s">
        <v>99</v>
      </c>
      <c r="J7" s="23" t="s">
        <v>100</v>
      </c>
      <c r="K7" s="23" t="s">
        <v>101</v>
      </c>
      <c r="L7" s="23" t="s">
        <v>102</v>
      </c>
      <c r="M7" s="23" t="s">
        <v>103</v>
      </c>
      <c r="N7" s="24" t="s">
        <v>104</v>
      </c>
      <c r="O7" s="24" t="s">
        <v>105</v>
      </c>
      <c r="P7" s="24">
        <v>1.17</v>
      </c>
      <c r="Q7" s="24">
        <v>112.6</v>
      </c>
      <c r="R7" s="24">
        <v>3050</v>
      </c>
      <c r="S7" s="24">
        <v>36483</v>
      </c>
      <c r="T7" s="24">
        <v>74.3</v>
      </c>
      <c r="U7" s="24">
        <v>491.02</v>
      </c>
      <c r="V7" s="24">
        <v>425</v>
      </c>
      <c r="W7" s="24">
        <v>0.14000000000000001</v>
      </c>
      <c r="X7" s="24">
        <v>3035.71</v>
      </c>
      <c r="Y7" s="24">
        <v>100.68</v>
      </c>
      <c r="Z7" s="24">
        <v>100.85</v>
      </c>
      <c r="AA7" s="24">
        <v>93.05</v>
      </c>
      <c r="AB7" s="24">
        <v>100.36</v>
      </c>
      <c r="AC7" s="24">
        <v>69.569999999999993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1756.26</v>
      </c>
      <c r="BL7" s="24">
        <v>1864.29</v>
      </c>
      <c r="BM7" s="24">
        <v>1867.86</v>
      </c>
      <c r="BN7" s="24">
        <v>1786.64</v>
      </c>
      <c r="BO7" s="24">
        <v>2780.59</v>
      </c>
      <c r="BP7" s="24">
        <v>1078.44</v>
      </c>
      <c r="BQ7" s="24">
        <v>37.21</v>
      </c>
      <c r="BR7" s="24">
        <v>28.29</v>
      </c>
      <c r="BS7" s="24">
        <v>26.71</v>
      </c>
      <c r="BT7" s="24">
        <v>16.03</v>
      </c>
      <c r="BU7" s="24">
        <v>15.69</v>
      </c>
      <c r="BV7" s="24">
        <v>45.78</v>
      </c>
      <c r="BW7" s="24">
        <v>51.32</v>
      </c>
      <c r="BX7" s="24">
        <v>46.93</v>
      </c>
      <c r="BY7" s="24">
        <v>46.93</v>
      </c>
      <c r="BZ7" s="24">
        <v>42.27</v>
      </c>
      <c r="CA7" s="24">
        <v>41.91</v>
      </c>
      <c r="CB7" s="24">
        <v>421.38</v>
      </c>
      <c r="CC7" s="24">
        <v>558.36</v>
      </c>
      <c r="CD7" s="24">
        <v>605.33000000000004</v>
      </c>
      <c r="CE7" s="24">
        <v>1013.05</v>
      </c>
      <c r="CF7" s="24">
        <v>1040.95</v>
      </c>
      <c r="CG7" s="24">
        <v>367.7</v>
      </c>
      <c r="CH7" s="24">
        <v>329.91</v>
      </c>
      <c r="CI7" s="24">
        <v>346.96</v>
      </c>
      <c r="CJ7" s="24">
        <v>345.6</v>
      </c>
      <c r="CK7" s="24">
        <v>332.54</v>
      </c>
      <c r="CL7" s="24">
        <v>420.17</v>
      </c>
      <c r="CM7" s="24">
        <v>10.039999999999999</v>
      </c>
      <c r="CN7" s="24">
        <v>10.039999999999999</v>
      </c>
      <c r="CO7" s="24">
        <v>9.6300000000000008</v>
      </c>
      <c r="CP7" s="24">
        <v>7.98</v>
      </c>
      <c r="CQ7" s="24">
        <v>7.43</v>
      </c>
      <c r="CR7" s="24">
        <v>29.43</v>
      </c>
      <c r="CS7" s="24">
        <v>26.7</v>
      </c>
      <c r="CT7" s="24">
        <v>29.12</v>
      </c>
      <c r="CU7" s="24">
        <v>29.1</v>
      </c>
      <c r="CV7" s="24">
        <v>32.119999999999997</v>
      </c>
      <c r="CW7" s="24">
        <v>29.92</v>
      </c>
      <c r="CX7" s="24">
        <v>54.65</v>
      </c>
      <c r="CY7" s="24">
        <v>59.83</v>
      </c>
      <c r="CZ7" s="24">
        <v>62.42</v>
      </c>
      <c r="DA7" s="24">
        <v>63.49</v>
      </c>
      <c r="DB7" s="24">
        <v>62.59</v>
      </c>
      <c r="DC7" s="24">
        <v>66.33</v>
      </c>
      <c r="DD7" s="24">
        <v>66.459999999999994</v>
      </c>
      <c r="DE7" s="24">
        <v>64.42</v>
      </c>
      <c r="DF7" s="24">
        <v>63.84</v>
      </c>
      <c r="DG7" s="24">
        <v>61.64</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0.26</v>
      </c>
      <c r="EK7" s="24">
        <v>0.04</v>
      </c>
      <c r="EL7" s="24">
        <v>0</v>
      </c>
      <c r="EM7" s="24">
        <v>0</v>
      </c>
      <c r="EN7" s="24">
        <v>0</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4811308</cp:lastModifiedBy>
  <cp:lastPrinted>2024-01-31T04:13:16Z</cp:lastPrinted>
  <dcterms:created xsi:type="dcterms:W3CDTF">2023-12-12T02:58:12Z</dcterms:created>
  <dcterms:modified xsi:type="dcterms:W3CDTF">2024-02-26T02:04:37Z</dcterms:modified>
  <cp:category/>
</cp:coreProperties>
</file>