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\redirect\harasaki\Desktop\【1.31期限】経営比較分析表（下水道）\"/>
    </mc:Choice>
  </mc:AlternateContent>
  <workbookProtection workbookAlgorithmName="SHA-512" workbookHashValue="u7BfXz+qF93D1Uf4Ucw+4IN0hsQ9pOC0AcZSr1B3SSv6oFTogJnXJFuWXnZ7K0/vjHqyxWWXofeZiJ9mfl/Oyg==" workbookSaltValue="/LXh55jq82e1mkI7W0y2W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<sst xmlns="http://schemas.openxmlformats.org/spreadsheetml/2006/main" count="236" uniqueCount="121">
  <si>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</si>
  <si>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</si>
  <si>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</si>
  <si>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</si>
  <si>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</si>
  <si>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</si>
  <si>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</si>
  <si>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</si>
  <si>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</si>
  <si>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</si>
  <si>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</si>
  <si>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</si>
  <si>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</si>
  <si>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</si>
  <si>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</si>
  <si>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</si>
  <si>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</si>
  <si>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</si>
  <si>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</si>
  <si>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</si>
  <si>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</si>
  <si>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</si>
  <si>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</si>
  <si>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</si>
  <si>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</si>
  <si>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</si>
  <si>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</si>
  <si>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</si>
  <si>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</si>
  <si>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</si>
  <si>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</si>
  <si>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</si>
  <si>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</si>
  <si>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</si>
  <si>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</si>
  <si>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</si>
  <si>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</si>
  <si>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</si>
  <si>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</si>
  <si>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</si>
  <si>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</si>
  <si>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</si>
  <si>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</si>
  <si>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</si>
  <si>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</si>
  <si>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</si>
  <si>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</si>
  <si>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</si>
  <si>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</si>
  <si>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</si>
  <si>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</si>
  <si>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</si>
  <si>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</si>
  <si>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</si>
  <si>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</si>
  <si>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</si>
  <si>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</si>
  <si>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</si>
  <si>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</si>
  <si>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</si>
  <si>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</si>
  <si>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</si>
  <si>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</si>
  <si>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</si>
  <si>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</si>
  <si>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</si>
  <si>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</si>
  <si>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</si>
  <si>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</si>
  <si>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</si>
  <si>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</si>
  <si>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</si>
  <si>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</si>
  <si>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</si>
  <si>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</si>
  <si>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</si>
  <si>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</si>
  <si>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</si>
  <si>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</si>
  <si>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</si>
  <si>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</si>
  <si>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</si>
  <si>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</si>
  <si>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</si>
  <si>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</si>
  <si>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</si>
  <si>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</si>
  <si>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</si>
  <si>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</si>
  <si>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</si>
  <si>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</si>
  <si>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</si>
  <si>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</si>
  <si>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</si>
  <si>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</si>
  <si>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</si>
  <si>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</si>
  <si>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</si>
  <si>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山江村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</si>
  <si>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</si>
  <si>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</si>
  <si>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</si>
  <si>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</si>
  <si>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</si>
  <si>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</si>
  <si>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</si>
  <si>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</si>
  <si>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</si>
  <si>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</si>
  <si>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</si>
  <si>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</si>
  <si>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</si>
  <si>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</si>
  <si>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</si>
  <si>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</si>
  <si>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</si>
  <si>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</si>
  <si>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</si>
  <si>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本村の農業集落排水事業は、施設の老朽化による維持管理費の増加が懸念されるが、施設の長寿命化を図りながら、経営の安定化に努める必要がある。
　また、水洗化率を上昇させ加入者を増やし、料金収入を増加させることも今後の課題である。
　将来的には施設の統廃合や近隣市町村との共同化・広域化を行うことも視野に入れ、計画的に事業の運営を行う必要がある。</t>
    <phoneticPr fontId="4"/>
  </si>
  <si>
    <t>　本村の農業集落排水事業は、類似団体や前年度と比較すると、経費回収率が低く、汚水処理原価が上がっており、電気代高騰の影響があったと推測される。
　一方で、企業債残高対事業規模比率はひき続き減少し、水洗化率は上昇しているため、さらなる経費削減に努め、使用料収入を増やして、経費回収率の改善に取り組んでいかなければならない。</t>
    <rPh sb="19" eb="22">
      <t>ゼンネンド</t>
    </rPh>
    <rPh sb="35" eb="36">
      <t>ヒク</t>
    </rPh>
    <rPh sb="38" eb="40">
      <t>オスイ</t>
    </rPh>
    <rPh sb="40" eb="42">
      <t>ショリ</t>
    </rPh>
    <rPh sb="42" eb="44">
      <t>ゲンカ</t>
    </rPh>
    <rPh sb="45" eb="46">
      <t>ア</t>
    </rPh>
    <rPh sb="52" eb="55">
      <t>デンキダイ</t>
    </rPh>
    <rPh sb="55" eb="57">
      <t>コウトウ</t>
    </rPh>
    <rPh sb="58" eb="60">
      <t>エイキョウ</t>
    </rPh>
    <rPh sb="65" eb="67">
      <t>スイソク</t>
    </rPh>
    <rPh sb="73" eb="75">
      <t>イッポウ</t>
    </rPh>
    <rPh sb="103" eb="105">
      <t>ジョウショウ</t>
    </rPh>
    <rPh sb="124" eb="127">
      <t>シヨウリョウ</t>
    </rPh>
    <rPh sb="127" eb="129">
      <t>シュウニュウ</t>
    </rPh>
    <rPh sb="130" eb="131">
      <t>フ</t>
    </rPh>
    <rPh sb="135" eb="137">
      <t>ケイヒ</t>
    </rPh>
    <rPh sb="137" eb="139">
      <t>カイシュウ</t>
    </rPh>
    <rPh sb="139" eb="140">
      <t>リツ</t>
    </rPh>
    <rPh sb="141" eb="143">
      <t>カイゼン</t>
    </rPh>
    <rPh sb="144" eb="145">
      <t>ト</t>
    </rPh>
    <rPh sb="146" eb="147">
      <t>ク</t>
    </rPh>
    <phoneticPr fontId="4"/>
  </si>
  <si>
    <t>　本村には農業集落排水処理施設が5施設あるが、供用開始から25年以上経過した施設もあり、各施設で老朽化が進行している。
　予防的修繕を含め、経営戦略等に基づく計画的な修繕に取り組み、財政負担の軽減を図っていく必要がある。</t>
    <rPh sb="61" eb="64">
      <t>ヨボウテキ</t>
    </rPh>
    <rPh sb="64" eb="66">
      <t>シュウゼン</t>
    </rPh>
    <rPh sb="67" eb="68">
      <t>フク</t>
    </rPh>
    <rPh sb="70" eb="72">
      <t>ケイエイ</t>
    </rPh>
    <rPh sb="72" eb="74">
      <t>センリャク</t>
    </rPh>
    <rPh sb="74" eb="75">
      <t>トウ</t>
    </rPh>
    <rPh sb="76" eb="77">
      <t>モト</t>
    </rPh>
    <rPh sb="79" eb="82">
      <t>ケイカクテキ</t>
    </rPh>
    <rPh sb="83" eb="85">
      <t>シュウゼン</t>
    </rPh>
    <rPh sb="86" eb="87">
      <t>ト</t>
    </rPh>
    <rPh sb="88" eb="89">
      <t>ク</t>
    </rPh>
    <rPh sb="91" eb="93">
      <t>ザイセイ</t>
    </rPh>
    <rPh sb="93" eb="95">
      <t>フタン</t>
    </rPh>
    <rPh sb="96" eb="98">
      <t>ケイゲン</t>
    </rPh>
    <rPh sb="99" eb="100">
      <t>ハカ</t>
    </rPh>
    <rPh sb="104" eb="10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</si>
</sst>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F-4ACD-B0E3-6D2503C4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F-4ACD-B0E3-6D2503C4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57.85</c:v>
                </c:pt>
                <c:pt idx="1">
                  <c:v>56.97</c:v>
                </c:pt>
                <c:pt idx="2">
                  <c:v>58.97</c:v>
                </c:pt>
                <c:pt idx="3">
                  <c:v>58.41</c:v>
                </c:pt>
                <c:pt idx="4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9-434A-80AB-3A69D4091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9-434A-80AB-3A69D4091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84.75</c:v>
                </c:pt>
                <c:pt idx="1">
                  <c:v>86.06</c:v>
                </c:pt>
                <c:pt idx="2">
                  <c:v>86.96</c:v>
                </c:pt>
                <c:pt idx="3">
                  <c:v>86.8</c:v>
                </c:pt>
                <c:pt idx="4">
                  <c:v>87.51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7-4D53-9544-ED0508665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7-4D53-9544-ED0508665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69.150000000000006</c:v>
                </c:pt>
                <c:pt idx="1">
                  <c:v>79.260000000000005</c:v>
                </c:pt>
                <c:pt idx="2">
                  <c:v>74.430000000000007</c:v>
                </c:pt>
                <c:pt idx="3">
                  <c:v>78.89</c:v>
                </c:pt>
                <c:pt idx="4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E-4606-8DED-FD4212DD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E-4606-8DED-FD4212DD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9-4F33-BAEB-36C3F562B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9-4F33-BAEB-36C3F562B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7-43F4-8CBB-9EE5623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7-43F4-8CBB-9EE5623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A-4627-9FFD-68F11107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A-4627-9FFD-68F11107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A-48F8-BA3F-9A84C257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A-48F8-BA3F-9A84C257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1276.67</c:v>
                </c:pt>
                <c:pt idx="1">
                  <c:v>1112.5999999999999</c:v>
                </c:pt>
                <c:pt idx="2">
                  <c:v>1000.05</c:v>
                </c:pt>
                <c:pt idx="3">
                  <c:v>825.47</c:v>
                </c:pt>
                <c:pt idx="4">
                  <c:v>801.77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C-4F95-A89E-A99B222E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C-4F95-A89E-A99B222E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61.22</c:v>
                </c:pt>
                <c:pt idx="2">
                  <c:v>46.72</c:v>
                </c:pt>
                <c:pt idx="3">
                  <c:v>53.06</c:v>
                </c:pt>
                <c:pt idx="4">
                  <c:v>43.36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E8C-9EC4-F312908E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0-4E8C-9EC4-F312908E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242.25</c:v>
                </c:pt>
                <c:pt idx="1">
                  <c:v>259.27</c:v>
                </c:pt>
                <c:pt idx="2">
                  <c:v>327.99</c:v>
                </c:pt>
                <c:pt idx="3">
                  <c:v>294.31</c:v>
                </c:pt>
                <c:pt idx="4">
                  <c:v>365.18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5-483F-9AA3-18EBB379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5-483F-9AA3-18EBB379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山江村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3276</v>
      </c>
      <c r="AM8" s="37"/>
      <c r="AN8" s="37"/>
      <c r="AO8" s="37"/>
      <c r="AP8" s="37"/>
      <c r="AQ8" s="37"/>
      <c r="AR8" s="37"/>
      <c r="AS8" s="37"/>
      <c r="AT8" s="38">
        <f>データ!T6</f>
        <v>121.19</v>
      </c>
      <c r="AU8" s="38"/>
      <c r="AV8" s="38"/>
      <c r="AW8" s="38"/>
      <c r="AX8" s="38"/>
      <c r="AY8" s="38"/>
      <c r="AZ8" s="38"/>
      <c r="BA8" s="38"/>
      <c r="BB8" s="38">
        <f>データ!U6</f>
        <v>27.03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87.16</v>
      </c>
      <c r="Q10" s="38"/>
      <c r="R10" s="38"/>
      <c r="S10" s="38"/>
      <c r="T10" s="38"/>
      <c r="U10" s="38"/>
      <c r="V10" s="38"/>
      <c r="W10" s="38">
        <f>データ!Q6</f>
        <v>90</v>
      </c>
      <c r="X10" s="38"/>
      <c r="Y10" s="38"/>
      <c r="Z10" s="38"/>
      <c r="AA10" s="38"/>
      <c r="AB10" s="38"/>
      <c r="AC10" s="38"/>
      <c r="AD10" s="37">
        <f>データ!R6</f>
        <v>3210</v>
      </c>
      <c r="AE10" s="37"/>
      <c r="AF10" s="37"/>
      <c r="AG10" s="37"/>
      <c r="AH10" s="37"/>
      <c r="AI10" s="37"/>
      <c r="AJ10" s="37"/>
      <c r="AK10" s="2"/>
      <c r="AL10" s="37">
        <f>データ!V6</f>
        <v>2843</v>
      </c>
      <c r="AM10" s="37"/>
      <c r="AN10" s="37"/>
      <c r="AO10" s="37"/>
      <c r="AP10" s="37"/>
      <c r="AQ10" s="37"/>
      <c r="AR10" s="37"/>
      <c r="AS10" s="37"/>
      <c r="AT10" s="38">
        <f>データ!W6</f>
        <v>10.58</v>
      </c>
      <c r="AU10" s="38"/>
      <c r="AV10" s="38"/>
      <c r="AW10" s="38"/>
      <c r="AX10" s="38"/>
      <c r="AY10" s="38"/>
      <c r="AZ10" s="38"/>
      <c r="BA10" s="38"/>
      <c r="BB10" s="38">
        <f>データ!X6</f>
        <v>268.70999999999998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120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d4cQrLUg6Jn5IADAvFV9i97EuMFphmln5ADSJYuPxSbRb3ycNu4o92Y0pfJ+LQkjNsRiTfyDQ50Oey1++RLkmw==" saltValue="8TkGClZzE2/MmCrioYq+H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435121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山江村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87.16</v>
      </c>
      <c r="Q6" s="20">
        <f t="shared" si="3"/>
        <v>90</v>
      </c>
      <c r="R6" s="20">
        <f t="shared" si="3"/>
        <v>3210</v>
      </c>
      <c r="S6" s="20">
        <f t="shared" si="3"/>
        <v>3276</v>
      </c>
      <c r="T6" s="20">
        <f t="shared" si="3"/>
        <v>121.19</v>
      </c>
      <c r="U6" s="20">
        <f t="shared" si="3"/>
        <v>27.03</v>
      </c>
      <c r="V6" s="20">
        <f t="shared" si="3"/>
        <v>2843</v>
      </c>
      <c r="W6" s="20">
        <f t="shared" si="3"/>
        <v>10.58</v>
      </c>
      <c r="X6" s="20">
        <f t="shared" si="3"/>
        <v>268.70999999999998</v>
      </c>
      <c r="Y6" s="21">
        <f>IF(Y7="",NA(),Y7)</f>
        <v>69.150000000000006</v>
      </c>
      <c r="Z6" s="21">
        <f t="shared" ref="Z6:AH6" si="4">IF(Z7="",NA(),Z7)</f>
        <v>79.260000000000005</v>
      </c>
      <c r="AA6" s="21">
        <f t="shared" si="4"/>
        <v>74.430000000000007</v>
      </c>
      <c r="AB6" s="21">
        <f t="shared" si="4"/>
        <v>78.89</v>
      </c>
      <c r="AC6" s="21">
        <f t="shared" si="4"/>
        <v>70.900000000000006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1276.67</v>
      </c>
      <c r="BG6" s="21">
        <f t="shared" ref="BG6:BO6" si="7">IF(BG7="",NA(),BG7)</f>
        <v>1112.5999999999999</v>
      </c>
      <c r="BH6" s="21">
        <f t="shared" si="7"/>
        <v>1000.05</v>
      </c>
      <c r="BI6" s="21">
        <f t="shared" si="7"/>
        <v>825.47</v>
      </c>
      <c r="BJ6" s="21">
        <f t="shared" si="7"/>
        <v>801.77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64.63</v>
      </c>
      <c r="BR6" s="21">
        <f t="shared" ref="BR6:BZ6" si="8">IF(BR7="",NA(),BR7)</f>
        <v>61.22</v>
      </c>
      <c r="BS6" s="21">
        <f t="shared" si="8"/>
        <v>46.72</v>
      </c>
      <c r="BT6" s="21">
        <f t="shared" si="8"/>
        <v>53.06</v>
      </c>
      <c r="BU6" s="21">
        <f t="shared" si="8"/>
        <v>43.36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242.25</v>
      </c>
      <c r="CC6" s="21">
        <f t="shared" ref="CC6:CK6" si="9">IF(CC7="",NA(),CC7)</f>
        <v>259.27</v>
      </c>
      <c r="CD6" s="21">
        <f t="shared" si="9"/>
        <v>327.99</v>
      </c>
      <c r="CE6" s="21">
        <f t="shared" si="9"/>
        <v>294.31</v>
      </c>
      <c r="CF6" s="21">
        <f t="shared" si="9"/>
        <v>365.18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57.85</v>
      </c>
      <c r="CN6" s="21">
        <f t="shared" ref="CN6:CV6" si="10">IF(CN7="",NA(),CN7)</f>
        <v>56.97</v>
      </c>
      <c r="CO6" s="21">
        <f t="shared" si="10"/>
        <v>58.97</v>
      </c>
      <c r="CP6" s="21">
        <f t="shared" si="10"/>
        <v>58.41</v>
      </c>
      <c r="CQ6" s="21">
        <f t="shared" si="10"/>
        <v>57.61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84.75</v>
      </c>
      <c r="CY6" s="21">
        <f t="shared" ref="CY6:DG6" si="11">IF(CY7="",NA(),CY7)</f>
        <v>86.06</v>
      </c>
      <c r="CZ6" s="21">
        <f t="shared" si="11"/>
        <v>86.96</v>
      </c>
      <c r="DA6" s="21">
        <f t="shared" si="11"/>
        <v>86.8</v>
      </c>
      <c r="DB6" s="21">
        <f t="shared" si="11"/>
        <v>87.51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1">
        <f t="shared" si="14"/>
        <v>0.19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435121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87.16</v>
      </c>
      <c r="Q7" s="24">
        <v>90</v>
      </c>
      <c r="R7" s="24">
        <v>3210</v>
      </c>
      <c r="S7" s="24">
        <v>3276</v>
      </c>
      <c r="T7" s="24">
        <v>121.19</v>
      </c>
      <c r="U7" s="24">
        <v>27.03</v>
      </c>
      <c r="V7" s="24">
        <v>2843</v>
      </c>
      <c r="W7" s="24">
        <v>10.58</v>
      </c>
      <c r="X7" s="24">
        <v>268.70999999999998</v>
      </c>
      <c r="Y7" s="24">
        <v>69.150000000000006</v>
      </c>
      <c r="Z7" s="24">
        <v>79.260000000000005</v>
      </c>
      <c r="AA7" s="24">
        <v>74.430000000000007</v>
      </c>
      <c r="AB7" s="24">
        <v>78.89</v>
      </c>
      <c r="AC7" s="24">
        <v>70.900000000000006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1276.67</v>
      </c>
      <c r="BG7" s="24">
        <v>1112.5999999999999</v>
      </c>
      <c r="BH7" s="24">
        <v>1000.05</v>
      </c>
      <c r="BI7" s="24">
        <v>825.47</v>
      </c>
      <c r="BJ7" s="24">
        <v>801.77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64.63</v>
      </c>
      <c r="BR7" s="24">
        <v>61.22</v>
      </c>
      <c r="BS7" s="24">
        <v>46.72</v>
      </c>
      <c r="BT7" s="24">
        <v>53.06</v>
      </c>
      <c r="BU7" s="24">
        <v>43.36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242.25</v>
      </c>
      <c r="CC7" s="24">
        <v>259.27</v>
      </c>
      <c r="CD7" s="24">
        <v>327.99</v>
      </c>
      <c r="CE7" s="24">
        <v>294.31</v>
      </c>
      <c r="CF7" s="24">
        <v>365.18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57.85</v>
      </c>
      <c r="CN7" s="24">
        <v>56.97</v>
      </c>
      <c r="CO7" s="24">
        <v>58.97</v>
      </c>
      <c r="CP7" s="24">
        <v>58.41</v>
      </c>
      <c r="CQ7" s="24">
        <v>57.61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84.75</v>
      </c>
      <c r="CY7" s="24">
        <v>86.06</v>
      </c>
      <c r="CZ7" s="24">
        <v>86.96</v>
      </c>
      <c r="DA7" s="24">
        <v>86.8</v>
      </c>
      <c r="DB7" s="24">
        <v>87.51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0.19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原先健一</cp:lastModifiedBy>
  <dcterms:created xsi:type="dcterms:W3CDTF">2023-12-12T02:56:27Z</dcterms:created>
  <dcterms:modified xsi:type="dcterms:W3CDTF">2024-01-19T01:12:27Z</dcterms:modified>
  <cp:category/>
</cp:coreProperties>
</file>