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\\sv-fl1\doc\上下水道課\03 下水道係\00集排・生排共通\公営企業経営比較分析表\R4年度決算\34 芦北町\下水道\"/>
    </mc:Choice>
  </mc:AlternateContent>
  <xr:revisionPtr revIDLastSave="0" documentId="13_ncr:1_{F9EC99E7-F61B-4178-8981-D921AA535871}" xr6:coauthVersionLast="36" xr6:coauthVersionMax="36" xr10:uidLastSave="{00000000-0000-0000-0000-000000000000}"/>
  <workbookProtection workbookAlgorithmName="SHA-512" workbookHashValue="D24/u3vyNGshPWPI3RnA0lGi2XFcruoyKu9NxARTeoDB6HXM9RzH/3kzGO/ughlGEsaQrMXHEra4UpzXncN7vg==" workbookSaltValue="nRRvsUDp1waF52E6DLWmYA==" workbookSpinCount="100000" lockStructure="1"/>
  <bookViews>
    <workbookView xWindow="0" yWindow="0" windowWidth="9720" windowHeight="765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E86" i="4"/>
  <c r="AT10" i="4"/>
  <c r="AL10" i="4"/>
  <c r="AD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<sst xmlns="http://schemas.openxmlformats.org/spreadsheetml/2006/main" count="236" uniqueCount="119">
  <si>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</si>
  <si>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</si>
  <si>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</si>
  <si>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</si>
  <si>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</si>
  <si>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</si>
  <si>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</si>
  <si>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</si>
  <si>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</si>
  <si>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</si>
  <si>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</si>
  <si>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</si>
  <si>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</si>
  <si>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</si>
  <si>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</si>
  <si>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</si>
  <si>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</si>
  <si>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</si>
  <si>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</si>
  <si>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</si>
  <si>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</si>
  <si>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</si>
  <si>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</si>
  <si>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</si>
  <si>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</si>
  <si>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</si>
  <si>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</si>
  <si>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</si>
  <si>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</si>
  <si>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</si>
  <si>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</si>
  <si>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</si>
  <si>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</si>
  <si>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</si>
  <si>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</si>
  <si>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</si>
  <si>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</si>
  <si>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</si>
  <si>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</si>
  <si>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</si>
  <si>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</si>
  <si>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</si>
  <si>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</si>
  <si>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</si>
  <si>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</si>
  <si>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</si>
  <si>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</si>
  <si>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</si>
  <si>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</si>
  <si>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</si>
  <si>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</si>
  <si>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</si>
  <si>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</si>
  <si>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</si>
  <si>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</si>
  <si>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</si>
  <si>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</si>
  <si>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</si>
  <si>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</si>
  <si>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</si>
  <si>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</si>
  <si>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</si>
  <si>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</si>
  <si>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</si>
  <si>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</si>
  <si>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</si>
  <si>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</si>
  <si>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</si>
  <si>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</si>
  <si>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</si>
  <si>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</si>
  <si>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</si>
  <si>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</si>
  <si>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</si>
  <si>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</si>
  <si>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</si>
  <si>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</si>
  <si>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</si>
  <si>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</si>
  <si>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</si>
  <si>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</si>
  <si>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</si>
  <si>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</si>
  <si>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</si>
  <si>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</si>
  <si>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</si>
  <si>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</si>
  <si>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</si>
  <si>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</si>
  <si>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</si>
  <si>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</si>
  <si>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</si>
  <si>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</si>
  <si>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</si>
  <si>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</si>
  <si>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</si>
  <si>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</si>
  <si>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</si>
  <si>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芦北町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</si>
  <si>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</si>
  <si>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</si>
  <si>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</si>
  <si>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</si>
  <si>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</si>
  <si>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</si>
  <si>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</si>
  <si>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</si>
  <si>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</si>
  <si>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</si>
  <si>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</si>
  <si>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</si>
  <si>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</si>
  <si>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</si>
  <si>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</si>
  <si>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</si>
  <si>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</si>
  <si>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伏木氏処理区を除く５処理区（芦北・米田・花岡東・女島西・内野）については、供用開始後２０年以上を経過し、施設・管路等の老朽化が進行している。
　そのため、Ｒ３年度から順次、処理施設の更新工事を実施している。</t>
    <phoneticPr fontId="4"/>
  </si>
  <si>
    <t>　供用開始２０年を超え、老朽化した施設の維持管理経費等の増加や、人口減少による使用料の減少も今後避けられない状況である。
　Ｒ３年度から芦北処理場の更新工事を実施しているが、今後は、米田地区での更新も計画予定。
　また、Ｒ６年度から地方公営企業法を適用する予定であり、より正確な経営分析が可能になるので、使用料改定についても検討を進めていく予定。</t>
    <rPh sb="112" eb="114">
      <t>ネンド</t>
    </rPh>
    <rPh sb="116" eb="118">
      <t>チホウ</t>
    </rPh>
    <rPh sb="118" eb="120">
      <t>コウエイ</t>
    </rPh>
    <rPh sb="120" eb="122">
      <t>キギョウ</t>
    </rPh>
    <rPh sb="122" eb="123">
      <t>ホウ</t>
    </rPh>
    <rPh sb="124" eb="126">
      <t>テキヨウ</t>
    </rPh>
    <rPh sb="128" eb="130">
      <t>ヨテイ</t>
    </rPh>
    <rPh sb="136" eb="138">
      <t>セイカク</t>
    </rPh>
    <rPh sb="139" eb="143">
      <t>ケイエイブンセキ</t>
    </rPh>
    <rPh sb="144" eb="146">
      <t>カノウ</t>
    </rPh>
    <rPh sb="162" eb="164">
      <t>ケントウ</t>
    </rPh>
    <rPh sb="165" eb="166">
      <t>スス</t>
    </rPh>
    <rPh sb="170" eb="172">
      <t>ヨテイ</t>
    </rPh>
    <phoneticPr fontId="4"/>
  </si>
  <si>
    <t>　経営については一般会計からの繰入金に依る部分があり、また、処理施設の老朽化が進行している状況である。
　そのため、交付金を活用した施設更新や、施設統合、使用料の見直し等を今後も引き続き進めていく必要がある。</t>
    <rPh sb="19" eb="20">
      <t>ヨ</t>
    </rPh>
    <rPh sb="21" eb="23">
      <t>ブブン</t>
    </rPh>
    <rPh sb="86" eb="88">
      <t>コンゴ</t>
    </rPh>
    <rPh sb="89" eb="90">
      <t>ヒ</t>
    </rPh>
    <rPh sb="91" eb="92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</si>
</sst>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7-473E-A4B9-7ADD4304A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7-473E-A4B9-7ADD4304A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75.39</c:v>
                </c:pt>
                <c:pt idx="2">
                  <c:v>67.349999999999994</c:v>
                </c:pt>
                <c:pt idx="3">
                  <c:v>67.05</c:v>
                </c:pt>
                <c:pt idx="4">
                  <c:v>68.02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7-4882-8173-C42ADDAE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7-4882-8173-C42ADDAE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80.64</c:v>
                </c:pt>
                <c:pt idx="1">
                  <c:v>83.23</c:v>
                </c:pt>
                <c:pt idx="2">
                  <c:v>85.79</c:v>
                </c:pt>
                <c:pt idx="3">
                  <c:v>83.79</c:v>
                </c:pt>
                <c:pt idx="4">
                  <c:v>85.87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A-4803-9F88-DC3F9C6E6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A-4803-9F88-DC3F9C6E6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87.71</c:v>
                </c:pt>
                <c:pt idx="1">
                  <c:v>87.4</c:v>
                </c:pt>
                <c:pt idx="2">
                  <c:v>79.33</c:v>
                </c:pt>
                <c:pt idx="3">
                  <c:v>85.84</c:v>
                </c:pt>
                <c:pt idx="4">
                  <c:v>85.55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9-4397-8C45-847FDA9CC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9-4397-8C45-847FDA9CC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7-4769-813D-66ACE256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7-4769-813D-66ACE256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E-4C9C-8C5C-D1D00E03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E-4C9C-8C5C-D1D00E03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B-4034-A9D6-E921DD1F6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B-4034-A9D6-E921DD1F6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2-4A7F-9E9E-F3B2FA9B9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2-4A7F-9E9E-F3B2FA9B9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125.34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F-4762-B11E-45ADCAC0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F-4762-B11E-45ADCAC0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74.459999999999994</c:v>
                </c:pt>
                <c:pt idx="1">
                  <c:v>76</c:v>
                </c:pt>
                <c:pt idx="2">
                  <c:v>52.77</c:v>
                </c:pt>
                <c:pt idx="3">
                  <c:v>69.010000000000005</c:v>
                </c:pt>
                <c:pt idx="4">
                  <c:v>59.87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B-4AA1-9A3B-0856951A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B-4AA1-9A3B-0856951A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203.09</c:v>
                </c:pt>
                <c:pt idx="1">
                  <c:v>198.68</c:v>
                </c:pt>
                <c:pt idx="2">
                  <c:v>291.06</c:v>
                </c:pt>
                <c:pt idx="3">
                  <c:v>225.87</c:v>
                </c:pt>
                <c:pt idx="4">
                  <c:v>261.39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5-411B-BD0C-DCAF25F0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5-411B-BD0C-DCAF25F0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5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芦北町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15724</v>
      </c>
      <c r="AM8" s="37"/>
      <c r="AN8" s="37"/>
      <c r="AO8" s="37"/>
      <c r="AP8" s="37"/>
      <c r="AQ8" s="37"/>
      <c r="AR8" s="37"/>
      <c r="AS8" s="37"/>
      <c r="AT8" s="38">
        <f>データ!T6</f>
        <v>234.01</v>
      </c>
      <c r="AU8" s="38"/>
      <c r="AV8" s="38"/>
      <c r="AW8" s="38"/>
      <c r="AX8" s="38"/>
      <c r="AY8" s="38"/>
      <c r="AZ8" s="38"/>
      <c r="BA8" s="38"/>
      <c r="BB8" s="38">
        <f>データ!U6</f>
        <v>67.19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22.45</v>
      </c>
      <c r="Q10" s="38"/>
      <c r="R10" s="38"/>
      <c r="S10" s="38"/>
      <c r="T10" s="38"/>
      <c r="U10" s="38"/>
      <c r="V10" s="38"/>
      <c r="W10" s="38">
        <f>データ!Q6</f>
        <v>91.88</v>
      </c>
      <c r="X10" s="38"/>
      <c r="Y10" s="38"/>
      <c r="Z10" s="38"/>
      <c r="AA10" s="38"/>
      <c r="AB10" s="38"/>
      <c r="AC10" s="38"/>
      <c r="AD10" s="37">
        <f>データ!R6</f>
        <v>3300</v>
      </c>
      <c r="AE10" s="37"/>
      <c r="AF10" s="37"/>
      <c r="AG10" s="37"/>
      <c r="AH10" s="37"/>
      <c r="AI10" s="37"/>
      <c r="AJ10" s="37"/>
      <c r="AK10" s="2"/>
      <c r="AL10" s="37">
        <f>データ!V6</f>
        <v>3495</v>
      </c>
      <c r="AM10" s="37"/>
      <c r="AN10" s="37"/>
      <c r="AO10" s="37"/>
      <c r="AP10" s="37"/>
      <c r="AQ10" s="37"/>
      <c r="AR10" s="37"/>
      <c r="AS10" s="37"/>
      <c r="AT10" s="38">
        <f>データ!W6</f>
        <v>1.89</v>
      </c>
      <c r="AU10" s="38"/>
      <c r="AV10" s="38"/>
      <c r="AW10" s="38"/>
      <c r="AX10" s="38"/>
      <c r="AY10" s="38"/>
      <c r="AZ10" s="38"/>
      <c r="BA10" s="38"/>
      <c r="BB10" s="38">
        <f>データ!X6</f>
        <v>1849.21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tdUp20zv7AO+MaXXqfBz3JIvM/Pk6Fhr0YgW4dtktuTyJLt/wfQkAfNd2rzVzy+tuNm6rrFmtc70pc+V3Uqz8A==" saltValue="royEfaRKbs7sSREyLnAqx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434825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熊本県　芦北町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22.45</v>
      </c>
      <c r="Q6" s="20">
        <f t="shared" si="3"/>
        <v>91.88</v>
      </c>
      <c r="R6" s="20">
        <f t="shared" si="3"/>
        <v>3300</v>
      </c>
      <c r="S6" s="20">
        <f t="shared" si="3"/>
        <v>15724</v>
      </c>
      <c r="T6" s="20">
        <f t="shared" si="3"/>
        <v>234.01</v>
      </c>
      <c r="U6" s="20">
        <f t="shared" si="3"/>
        <v>67.19</v>
      </c>
      <c r="V6" s="20">
        <f t="shared" si="3"/>
        <v>3495</v>
      </c>
      <c r="W6" s="20">
        <f t="shared" si="3"/>
        <v>1.89</v>
      </c>
      <c r="X6" s="20">
        <f t="shared" si="3"/>
        <v>1849.21</v>
      </c>
      <c r="Y6" s="21">
        <f>IF(Y7="",NA(),Y7)</f>
        <v>87.71</v>
      </c>
      <c r="Z6" s="21">
        <f t="shared" ref="Z6:AH6" si="4">IF(Z7="",NA(),Z7)</f>
        <v>87.4</v>
      </c>
      <c r="AA6" s="21">
        <f t="shared" si="4"/>
        <v>79.33</v>
      </c>
      <c r="AB6" s="21">
        <f t="shared" si="4"/>
        <v>85.84</v>
      </c>
      <c r="AC6" s="21">
        <f t="shared" si="4"/>
        <v>85.55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125.34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74.459999999999994</v>
      </c>
      <c r="BR6" s="21">
        <f t="shared" ref="BR6:BZ6" si="8">IF(BR7="",NA(),BR7)</f>
        <v>76</v>
      </c>
      <c r="BS6" s="21">
        <f t="shared" si="8"/>
        <v>52.77</v>
      </c>
      <c r="BT6" s="21">
        <f t="shared" si="8"/>
        <v>69.010000000000005</v>
      </c>
      <c r="BU6" s="21">
        <f t="shared" si="8"/>
        <v>59.87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203.09</v>
      </c>
      <c r="CC6" s="21">
        <f t="shared" ref="CC6:CK6" si="9">IF(CC7="",NA(),CC7)</f>
        <v>198.68</v>
      </c>
      <c r="CD6" s="21">
        <f t="shared" si="9"/>
        <v>291.06</v>
      </c>
      <c r="CE6" s="21">
        <f t="shared" si="9"/>
        <v>225.87</v>
      </c>
      <c r="CF6" s="21">
        <f t="shared" si="9"/>
        <v>261.39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74.3</v>
      </c>
      <c r="CN6" s="21">
        <f t="shared" ref="CN6:CV6" si="10">IF(CN7="",NA(),CN7)</f>
        <v>75.39</v>
      </c>
      <c r="CO6" s="21">
        <f t="shared" si="10"/>
        <v>67.349999999999994</v>
      </c>
      <c r="CP6" s="21">
        <f t="shared" si="10"/>
        <v>67.05</v>
      </c>
      <c r="CQ6" s="21">
        <f t="shared" si="10"/>
        <v>68.02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80.64</v>
      </c>
      <c r="CY6" s="21">
        <f t="shared" ref="CY6:DG6" si="11">IF(CY7="",NA(),CY7)</f>
        <v>83.23</v>
      </c>
      <c r="CZ6" s="21">
        <f t="shared" si="11"/>
        <v>85.79</v>
      </c>
      <c r="DA6" s="21">
        <f t="shared" si="11"/>
        <v>83.79</v>
      </c>
      <c r="DB6" s="21">
        <f t="shared" si="11"/>
        <v>85.87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434825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22.45</v>
      </c>
      <c r="Q7" s="24">
        <v>91.88</v>
      </c>
      <c r="R7" s="24">
        <v>3300</v>
      </c>
      <c r="S7" s="24">
        <v>15724</v>
      </c>
      <c r="T7" s="24">
        <v>234.01</v>
      </c>
      <c r="U7" s="24">
        <v>67.19</v>
      </c>
      <c r="V7" s="24">
        <v>3495</v>
      </c>
      <c r="W7" s="24">
        <v>1.89</v>
      </c>
      <c r="X7" s="24">
        <v>1849.21</v>
      </c>
      <c r="Y7" s="24">
        <v>87.71</v>
      </c>
      <c r="Z7" s="24">
        <v>87.4</v>
      </c>
      <c r="AA7" s="24">
        <v>79.33</v>
      </c>
      <c r="AB7" s="24">
        <v>85.84</v>
      </c>
      <c r="AC7" s="24">
        <v>85.55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125.34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74.459999999999994</v>
      </c>
      <c r="BR7" s="24">
        <v>76</v>
      </c>
      <c r="BS7" s="24">
        <v>52.77</v>
      </c>
      <c r="BT7" s="24">
        <v>69.010000000000005</v>
      </c>
      <c r="BU7" s="24">
        <v>59.87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203.09</v>
      </c>
      <c r="CC7" s="24">
        <v>198.68</v>
      </c>
      <c r="CD7" s="24">
        <v>291.06</v>
      </c>
      <c r="CE7" s="24">
        <v>225.87</v>
      </c>
      <c r="CF7" s="24">
        <v>261.39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74.3</v>
      </c>
      <c r="CN7" s="24">
        <v>75.39</v>
      </c>
      <c r="CO7" s="24">
        <v>67.349999999999994</v>
      </c>
      <c r="CP7" s="24">
        <v>67.05</v>
      </c>
      <c r="CQ7" s="24">
        <v>68.02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80.64</v>
      </c>
      <c r="CY7" s="24">
        <v>83.23</v>
      </c>
      <c r="CZ7" s="24">
        <v>85.79</v>
      </c>
      <c r="DA7" s="24">
        <v>83.79</v>
      </c>
      <c r="DB7" s="24">
        <v>85.87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2023-12-12T02:56:23Z</dcterms:created>
  <dcterms:modified xsi:type="dcterms:W3CDTF">2024-01-30T05:23:30Z</dcterms:modified>
  <cp:category/>
</cp:coreProperties>
</file>