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v0101\Profile\desktop\lg90154\Desktop\下水道\"/>
    </mc:Choice>
  </mc:AlternateContent>
  <xr:revisionPtr revIDLastSave="0" documentId="13_ncr:1_{022B4124-E5B4-445B-81C8-FF1175FCD883}" xr6:coauthVersionLast="47" xr6:coauthVersionMax="47" xr10:uidLastSave="{00000000-0000-0000-0000-000000000000}"/>
  <workbookProtection workbookAlgorithmName="SHA-512" workbookHashValue="91Plm/f9U9Hh8wogM2qoV/NvZv2FS44Twyk1neeQcYdNTxvWUNkPfCo9qy6WL690lk/i94Y38TAguUETAVFcGw==" workbookSaltValue="UP0h3F29bV2QFcPgchz37A==" workbookSpinCount="100000" lockStructure="1"/>
  <bookViews>
    <workbookView xWindow="570" yWindow="270" windowWidth="28800" windowHeight="151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BB10" i="4"/>
  <c r="AD10" i="4"/>
  <c r="P10" i="4"/>
  <c r="AD8" i="4"/>
  <c r="W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<sst xmlns="http://schemas.openxmlformats.org/spreadsheetml/2006/main" count="236" uniqueCount="119">
  <si>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</si>
  <si>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</si>
  <si>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</si>
  <si>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</si>
  <si>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</si>
  <si>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</si>
  <si>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</si>
  <si>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</si>
  <si>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</si>
  <si>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</si>
  <si>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</si>
  <si>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</si>
  <si>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</si>
  <si>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</si>
  <si>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</si>
  <si>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</si>
  <si>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</si>
  <si>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</si>
  <si>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</si>
  <si>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</si>
  <si>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</si>
  <si>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</si>
  <si>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</si>
  <si>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</si>
  <si>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</si>
  <si>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</si>
  <si>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</si>
  <si>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</si>
  <si>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</si>
  <si>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</si>
  <si>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</si>
  <si>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</si>
  <si>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</si>
  <si>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</si>
  <si>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</si>
  <si>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</si>
  <si>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</si>
  <si>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</si>
  <si>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</si>
  <si>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</si>
  <si>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</si>
  <si>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</si>
  <si>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</si>
  <si>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</si>
  <si>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</si>
  <si>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</si>
  <si>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</si>
  <si>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</si>
  <si>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</si>
  <si>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</si>
  <si>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</si>
  <si>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</si>
  <si>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</si>
  <si>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</si>
  <si>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</si>
  <si>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</si>
  <si>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</si>
  <si>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</si>
  <si>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</si>
  <si>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</si>
  <si>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</si>
  <si>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</si>
  <si>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</si>
  <si>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</si>
  <si>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</si>
  <si>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</si>
  <si>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</si>
  <si>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</si>
  <si>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</si>
  <si>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</si>
  <si>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</si>
  <si>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</si>
  <si>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</si>
  <si>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</si>
  <si>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</si>
  <si>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</si>
  <si>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</si>
  <si>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</si>
  <si>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</si>
  <si>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</si>
  <si>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</si>
  <si>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</si>
  <si>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</si>
  <si>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</si>
  <si>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</si>
  <si>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</si>
  <si>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</si>
  <si>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</si>
  <si>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</si>
  <si>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</si>
  <si>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</si>
  <si>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</si>
  <si>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</si>
  <si>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</si>
  <si>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</si>
  <si>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</si>
  <si>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</si>
  <si>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</si>
  <si>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</si>
  <si>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</si>
  <si>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</si>
  <si>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</si>
  <si>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</si>
  <si>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</si>
  <si>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</si>
  <si>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</si>
  <si>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</si>
  <si>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</si>
  <si>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</si>
  <si>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</si>
  <si>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</si>
  <si>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</si>
  <si>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</si>
  <si>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</si>
  <si>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</si>
  <si>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</si>
  <si>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①収益的収支比率が前年度より増加しているが、公会計移行業務や施設更新工事に係る実施設計作成のため営業外収益（地方債、国庫補助）が増加したためである。
④企業債残高対事業規模比率が高くなった要因は施設、設備の更新工事が多かったためである。
⑤経費回収率が前年度より高くなっている要因として、前年度と比較して修繕に係る経費が少なかったためである。
⑥汚水処理原価が前年度よりも低くなった要因は維持管理費（修繕費）が抑えられたためである。
⑧水洗化率は昨年度とほぼ変わらないが、今後は少子高齢化に伴う人口減少も予想されるため引き続き水洗化率向上に取り組む必要がある。
</t>
    <rPh sb="1" eb="4">
      <t>シュウエキテキ</t>
    </rPh>
    <rPh sb="4" eb="8">
      <t>シュウシヒリツ</t>
    </rPh>
    <rPh sb="9" eb="12">
      <t>ゼンネンド</t>
    </rPh>
    <rPh sb="14" eb="16">
      <t>ゾウカ</t>
    </rPh>
    <rPh sb="22" eb="25">
      <t>コウカイケイ</t>
    </rPh>
    <rPh sb="25" eb="27">
      <t>イコウ</t>
    </rPh>
    <rPh sb="27" eb="29">
      <t>ギョウム</t>
    </rPh>
    <rPh sb="30" eb="32">
      <t>シセツ</t>
    </rPh>
    <rPh sb="32" eb="34">
      <t>コウシン</t>
    </rPh>
    <rPh sb="34" eb="36">
      <t>コウジ</t>
    </rPh>
    <rPh sb="37" eb="38">
      <t>カカ</t>
    </rPh>
    <rPh sb="39" eb="41">
      <t>ジッシ</t>
    </rPh>
    <rPh sb="41" eb="43">
      <t>セッケイ</t>
    </rPh>
    <rPh sb="43" eb="45">
      <t>サクセイ</t>
    </rPh>
    <rPh sb="48" eb="53">
      <t>エイギョウガイシュウエキ</t>
    </rPh>
    <rPh sb="54" eb="57">
      <t>チホウサイ</t>
    </rPh>
    <rPh sb="58" eb="62">
      <t>コッコホジョ</t>
    </rPh>
    <rPh sb="64" eb="66">
      <t>ゾウカ</t>
    </rPh>
    <rPh sb="78" eb="81">
      <t>キギョウサイ</t>
    </rPh>
    <rPh sb="81" eb="83">
      <t>ザンダカ</t>
    </rPh>
    <rPh sb="83" eb="84">
      <t>タイ</t>
    </rPh>
    <rPh sb="84" eb="88">
      <t>ジギョウキボ</t>
    </rPh>
    <rPh sb="88" eb="90">
      <t>ヒリツ</t>
    </rPh>
    <rPh sb="91" eb="92">
      <t>タカ</t>
    </rPh>
    <rPh sb="96" eb="98">
      <t>ヨウイン</t>
    </rPh>
    <rPh sb="99" eb="101">
      <t>シセツ</t>
    </rPh>
    <rPh sb="102" eb="104">
      <t>セツビ</t>
    </rPh>
    <rPh sb="105" eb="109">
      <t>コウシンコウジ</t>
    </rPh>
    <rPh sb="110" eb="111">
      <t>オオ</t>
    </rPh>
    <rPh sb="124" eb="129">
      <t>ケイヒカイシュウリツ</t>
    </rPh>
    <rPh sb="130" eb="133">
      <t>ゼンネンド</t>
    </rPh>
    <rPh sb="135" eb="136">
      <t>タカ</t>
    </rPh>
    <rPh sb="142" eb="144">
      <t>ヨウイン</t>
    </rPh>
    <rPh sb="148" eb="151">
      <t>ゼンネンド</t>
    </rPh>
    <rPh sb="152" eb="154">
      <t>ヒカク</t>
    </rPh>
    <rPh sb="156" eb="158">
      <t>シュウゼン</t>
    </rPh>
    <rPh sb="159" eb="160">
      <t>カカ</t>
    </rPh>
    <rPh sb="161" eb="163">
      <t>ケイヒ</t>
    </rPh>
    <rPh sb="164" eb="165">
      <t>スク</t>
    </rPh>
    <rPh sb="179" eb="185">
      <t>オスイショリゲンカ</t>
    </rPh>
    <rPh sb="186" eb="189">
      <t>ゼンネンド</t>
    </rPh>
    <rPh sb="192" eb="193">
      <t>ヒク</t>
    </rPh>
    <rPh sb="197" eb="199">
      <t>ヨウイン</t>
    </rPh>
    <rPh sb="200" eb="205">
      <t>イジカンリヒ</t>
    </rPh>
    <rPh sb="206" eb="208">
      <t>シュウゼン</t>
    </rPh>
    <rPh sb="208" eb="209">
      <t>ヒ</t>
    </rPh>
    <rPh sb="211" eb="212">
      <t>オサ</t>
    </rPh>
    <rPh sb="226" eb="230">
      <t>スイセンカリツ</t>
    </rPh>
    <rPh sb="231" eb="234">
      <t>サクネンド</t>
    </rPh>
    <rPh sb="237" eb="238">
      <t>カ</t>
    </rPh>
    <rPh sb="247" eb="252">
      <t>ショウシコウレイカ</t>
    </rPh>
    <rPh sb="253" eb="254">
      <t>トモナ</t>
    </rPh>
    <rPh sb="255" eb="259">
      <t>ジンコウゲンショウ</t>
    </rPh>
    <rPh sb="260" eb="262">
      <t>ヨソウ</t>
    </rPh>
    <rPh sb="267" eb="268">
      <t>ヒ</t>
    </rPh>
    <rPh sb="269" eb="270">
      <t>ツヅ</t>
    </rPh>
    <rPh sb="271" eb="275">
      <t>スイセンカリツ</t>
    </rPh>
    <rPh sb="275" eb="277">
      <t>コウジョウ</t>
    </rPh>
    <rPh sb="278" eb="279">
      <t>ト</t>
    </rPh>
    <rPh sb="280" eb="281">
      <t>ク</t>
    </rPh>
    <rPh sb="282" eb="284">
      <t>ヒツヨウ</t>
    </rPh>
    <phoneticPr fontId="4"/>
  </si>
  <si>
    <t>施設の供用開始から18年が経過し、既に耐用年数を超えている機械・設備もある。事業計画（機能強化対策）に基づき改修が必要な箇所から順次整備を行う。</t>
    <rPh sb="0" eb="2">
      <t>シセツ</t>
    </rPh>
    <rPh sb="3" eb="7">
      <t>キョウヨウカイシ</t>
    </rPh>
    <rPh sb="11" eb="12">
      <t>ネン</t>
    </rPh>
    <rPh sb="13" eb="15">
      <t>ケイカ</t>
    </rPh>
    <rPh sb="17" eb="18">
      <t>スデ</t>
    </rPh>
    <rPh sb="19" eb="23">
      <t>タイヨウネンスウ</t>
    </rPh>
    <rPh sb="24" eb="25">
      <t>コ</t>
    </rPh>
    <rPh sb="29" eb="31">
      <t>キカイ</t>
    </rPh>
    <rPh sb="32" eb="34">
      <t>セツビ</t>
    </rPh>
    <rPh sb="38" eb="40">
      <t>ジギョウ</t>
    </rPh>
    <rPh sb="40" eb="42">
      <t>ケイカク</t>
    </rPh>
    <rPh sb="43" eb="45">
      <t>キノウ</t>
    </rPh>
    <rPh sb="45" eb="47">
      <t>キョウカ</t>
    </rPh>
    <rPh sb="47" eb="49">
      <t>タイサク</t>
    </rPh>
    <rPh sb="51" eb="52">
      <t>モト</t>
    </rPh>
    <rPh sb="54" eb="56">
      <t>カイシュウ</t>
    </rPh>
    <rPh sb="57" eb="59">
      <t>ヒツヨウ</t>
    </rPh>
    <rPh sb="60" eb="62">
      <t>カショ</t>
    </rPh>
    <rPh sb="64" eb="66">
      <t>ジュンジ</t>
    </rPh>
    <rPh sb="66" eb="68">
      <t>セイビ</t>
    </rPh>
    <rPh sb="69" eb="70">
      <t>オコナ</t>
    </rPh>
    <phoneticPr fontId="4"/>
  </si>
  <si>
    <t>施設の老朽化に伴う維持管理費は年々増加することが予想される。また、処理区域内人口は年々減少している。今後、安定した事業運営、経営改善のために使用料金の改定に向けた検討を急ぐ必要がある。</t>
    <rPh sb="0" eb="2">
      <t>シセツ</t>
    </rPh>
    <rPh sb="3" eb="6">
      <t>ロウキュウカ</t>
    </rPh>
    <rPh sb="7" eb="8">
      <t>トモナ</t>
    </rPh>
    <rPh sb="9" eb="14">
      <t>イジカンリヒ</t>
    </rPh>
    <rPh sb="15" eb="19">
      <t>ネンネンゾウカ</t>
    </rPh>
    <rPh sb="24" eb="26">
      <t>ヨソウ</t>
    </rPh>
    <rPh sb="33" eb="40">
      <t>ショリクイキナイジンコウ</t>
    </rPh>
    <rPh sb="41" eb="43">
      <t>ネンネン</t>
    </rPh>
    <rPh sb="43" eb="45">
      <t>ゲンショウ</t>
    </rPh>
    <rPh sb="50" eb="52">
      <t>コンゴ</t>
    </rPh>
    <rPh sb="53" eb="55">
      <t>アンテイ</t>
    </rPh>
    <rPh sb="57" eb="61">
      <t>ジギョウウンエイ</t>
    </rPh>
    <rPh sb="62" eb="66">
      <t>ケイエイカイゼン</t>
    </rPh>
    <rPh sb="70" eb="72">
      <t>シヨウ</t>
    </rPh>
    <rPh sb="72" eb="74">
      <t>リョウキン</t>
    </rPh>
    <rPh sb="75" eb="77">
      <t>カイテイ</t>
    </rPh>
    <rPh sb="78" eb="79">
      <t>ム</t>
    </rPh>
    <rPh sb="81" eb="83">
      <t>ケントウ</t>
    </rPh>
    <rPh sb="84" eb="85">
      <t>イソ</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</si>
</sst>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82-460D-B808-4E47821D27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0.25</c:v>
                </c:pt>
                <c:pt idx="3" formatCode="#,##0.00;&quot;△&quot;#,##0.00;&quot;-&quot;">
                  <c:v>0.05</c:v>
                </c:pt>
                <c:pt idx="4" formatCode="#,##0.00;&quot;△&quot;#,##0.00;&quot;-&quot;">
                  <c:v>0.03</c:v>
                </c:pt>
              </c:numCache>
            </c:numRef>
          </c:val>
          <c:smooth val="0"/>
          <c:extLst>
            <c:ext xmlns:c16="http://schemas.microsoft.com/office/drawing/2014/chart" uri="{C3380CC4-5D6E-409C-BE32-E72D297353CC}">
              <c16:uniqueId val="{00000001-C582-460D-B808-4E47821D27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41.37</c:v>
                </c:pt>
                <c:pt idx="1">
                  <c:v>41.37</c:v>
                </c:pt>
                <c:pt idx="2">
                  <c:v>44.07</c:v>
                </c:pt>
                <c:pt idx="3">
                  <c:v>44.49</c:v>
                </c:pt>
                <c:pt idx="4">
                  <c:v>43.04</c:v>
                </c:pt>
              </c:numCache>
            </c:numRef>
          </c:val>
          <c:extLst>
            <c:ext xmlns:c16="http://schemas.microsoft.com/office/drawing/2014/chart" uri="{C3380CC4-5D6E-409C-BE32-E72D297353CC}">
              <c16:uniqueId val="{00000000-7742-4448-8684-D7BF69AA6B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54.83</c:v>
                </c:pt>
                <c:pt idx="3">
                  <c:v>66.53</c:v>
                </c:pt>
                <c:pt idx="4">
                  <c:v>52.35</c:v>
                </c:pt>
              </c:numCache>
            </c:numRef>
          </c:val>
          <c:smooth val="0"/>
          <c:extLst>
            <c:ext xmlns:c16="http://schemas.microsoft.com/office/drawing/2014/chart" uri="{C3380CC4-5D6E-409C-BE32-E72D297353CC}">
              <c16:uniqueId val="{00000001-7742-4448-8684-D7BF69AA6B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93.97</c:v>
                </c:pt>
                <c:pt idx="1">
                  <c:v>92.71</c:v>
                </c:pt>
                <c:pt idx="2">
                  <c:v>93.76</c:v>
                </c:pt>
                <c:pt idx="3">
                  <c:v>94.63</c:v>
                </c:pt>
                <c:pt idx="4">
                  <c:v>95.24</c:v>
                </c:pt>
              </c:numCache>
            </c:numRef>
          </c:val>
          <c:extLst>
            <c:ext xmlns:c16="http://schemas.microsoft.com/office/drawing/2014/chart" uri="{C3380CC4-5D6E-409C-BE32-E72D297353CC}">
              <c16:uniqueId val="{00000000-AF30-41D6-A3D4-061B38B18A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84.7</c:v>
                </c:pt>
                <c:pt idx="3">
                  <c:v>84.67</c:v>
                </c:pt>
                <c:pt idx="4">
                  <c:v>84.39</c:v>
                </c:pt>
              </c:numCache>
            </c:numRef>
          </c:val>
          <c:smooth val="0"/>
          <c:extLst>
            <c:ext xmlns:c16="http://schemas.microsoft.com/office/drawing/2014/chart" uri="{C3380CC4-5D6E-409C-BE32-E72D297353CC}">
              <c16:uniqueId val="{00000001-AF30-41D6-A3D4-061B38B18A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102.65</c:v>
                </c:pt>
                <c:pt idx="1">
                  <c:v>106.61</c:v>
                </c:pt>
                <c:pt idx="2">
                  <c:v>81.95</c:v>
                </c:pt>
                <c:pt idx="3">
                  <c:v>93.2</c:v>
                </c:pt>
                <c:pt idx="4">
                  <c:v>129.25</c:v>
                </c:pt>
              </c:numCache>
            </c:numRef>
          </c:val>
          <c:extLst>
            <c:ext xmlns:c16="http://schemas.microsoft.com/office/drawing/2014/chart" uri="{C3380CC4-5D6E-409C-BE32-E72D297353CC}">
              <c16:uniqueId val="{00000000-E2B8-49DE-8EEB-1414AD9CD9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8-49DE-8EEB-1414AD9CD9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3-4B7F-8D04-EB1515A278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3-4B7F-8D04-EB1515A278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4-4221-AA55-1F0F532816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4-4221-AA55-1F0F532816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80-4AAD-BF33-869C689E6E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80-4AAD-BF33-869C689E6E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8-43C3-BCEE-ED63674729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8-43C3-BCEE-ED63674729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400.96</c:v>
                </c:pt>
                <c:pt idx="1">
                  <c:v>406.04</c:v>
                </c:pt>
                <c:pt idx="2">
                  <c:v>662.56</c:v>
                </c:pt>
                <c:pt idx="3">
                  <c:v>822.63</c:v>
                </c:pt>
                <c:pt idx="4">
                  <c:v>911.96</c:v>
                </c:pt>
              </c:numCache>
            </c:numRef>
          </c:val>
          <c:extLst>
            <c:ext xmlns:c16="http://schemas.microsoft.com/office/drawing/2014/chart" uri="{C3380CC4-5D6E-409C-BE32-E72D297353CC}">
              <c16:uniqueId val="{00000000-D7BB-4BC7-989D-2350537F8B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867.83</c:v>
                </c:pt>
                <c:pt idx="3">
                  <c:v>791.76</c:v>
                </c:pt>
                <c:pt idx="4">
                  <c:v>900.82</c:v>
                </c:pt>
              </c:numCache>
            </c:numRef>
          </c:val>
          <c:smooth val="0"/>
          <c:extLst>
            <c:ext xmlns:c16="http://schemas.microsoft.com/office/drawing/2014/chart" uri="{C3380CC4-5D6E-409C-BE32-E72D297353CC}">
              <c16:uniqueId val="{00000001-D7BB-4BC7-989D-2350537F8B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44.83</c:v>
                </c:pt>
                <c:pt idx="1">
                  <c:v>43.66</c:v>
                </c:pt>
                <c:pt idx="2">
                  <c:v>47.69</c:v>
                </c:pt>
                <c:pt idx="3">
                  <c:v>47.64</c:v>
                </c:pt>
                <c:pt idx="4">
                  <c:v>55.02</c:v>
                </c:pt>
              </c:numCache>
            </c:numRef>
          </c:val>
          <c:extLst>
            <c:ext xmlns:c16="http://schemas.microsoft.com/office/drawing/2014/chart" uri="{C3380CC4-5D6E-409C-BE32-E72D297353CC}">
              <c16:uniqueId val="{00000000-201A-498A-90FC-F2EBC703B0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57.08</c:v>
                </c:pt>
                <c:pt idx="3">
                  <c:v>56.26</c:v>
                </c:pt>
                <c:pt idx="4">
                  <c:v>52.94</c:v>
                </c:pt>
              </c:numCache>
            </c:numRef>
          </c:val>
          <c:smooth val="0"/>
          <c:extLst>
            <c:ext xmlns:c16="http://schemas.microsoft.com/office/drawing/2014/chart" uri="{C3380CC4-5D6E-409C-BE32-E72D297353CC}">
              <c16:uniqueId val="{00000001-201A-498A-90FC-F2EBC703B0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387.89</c:v>
                </c:pt>
                <c:pt idx="1">
                  <c:v>402.61</c:v>
                </c:pt>
                <c:pt idx="2">
                  <c:v>353.37</c:v>
                </c:pt>
                <c:pt idx="3">
                  <c:v>353.43</c:v>
                </c:pt>
                <c:pt idx="4">
                  <c:v>315.89</c:v>
                </c:pt>
              </c:numCache>
            </c:numRef>
          </c:val>
          <c:extLst>
            <c:ext xmlns:c16="http://schemas.microsoft.com/office/drawing/2014/chart" uri="{C3380CC4-5D6E-409C-BE32-E72D297353CC}">
              <c16:uniqueId val="{00000000-1EF1-4E33-8678-E49217BF9F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274.99</c:v>
                </c:pt>
                <c:pt idx="3">
                  <c:v>282.08999999999997</c:v>
                </c:pt>
                <c:pt idx="4">
                  <c:v>303.27999999999997</c:v>
                </c:pt>
              </c:numCache>
            </c:numRef>
          </c:val>
          <c:smooth val="0"/>
          <c:extLst>
            <c:ext xmlns:c16="http://schemas.microsoft.com/office/drawing/2014/chart" uri="{C3380CC4-5D6E-409C-BE32-E72D297353CC}">
              <c16:uniqueId val="{00000001-1EF1-4E33-8678-E49217BF9F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50" zoomScaleNormal="100" workbookViewId="0">
      <selection activeCell="AX84" sqref="AX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南阿蘇村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10155</v>
      </c>
      <c r="AM8" s="55"/>
      <c r="AN8" s="55"/>
      <c r="AO8" s="55"/>
      <c r="AP8" s="55"/>
      <c r="AQ8" s="55"/>
      <c r="AR8" s="55"/>
      <c r="AS8" s="55"/>
      <c r="AT8" s="54">
        <f>データ!T6</f>
        <v>137.32</v>
      </c>
      <c r="AU8" s="54"/>
      <c r="AV8" s="54"/>
      <c r="AW8" s="54"/>
      <c r="AX8" s="54"/>
      <c r="AY8" s="54"/>
      <c r="AZ8" s="54"/>
      <c r="BA8" s="54"/>
      <c r="BB8" s="54">
        <f>データ!U6</f>
        <v>73.95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7.46</v>
      </c>
      <c r="Q10" s="54"/>
      <c r="R10" s="54"/>
      <c r="S10" s="54"/>
      <c r="T10" s="54"/>
      <c r="U10" s="54"/>
      <c r="V10" s="54"/>
      <c r="W10" s="54">
        <f>データ!Q6</f>
        <v>100</v>
      </c>
      <c r="X10" s="54"/>
      <c r="Y10" s="54"/>
      <c r="Z10" s="54"/>
      <c r="AA10" s="54"/>
      <c r="AB10" s="54"/>
      <c r="AC10" s="54"/>
      <c r="AD10" s="55">
        <f>データ!R6</f>
        <v>3750</v>
      </c>
      <c r="AE10" s="55"/>
      <c r="AF10" s="55"/>
      <c r="AG10" s="55"/>
      <c r="AH10" s="55"/>
      <c r="AI10" s="55"/>
      <c r="AJ10" s="55"/>
      <c r="AK10" s="2"/>
      <c r="AL10" s="55">
        <f>データ!V6</f>
        <v>757</v>
      </c>
      <c r="AM10" s="55"/>
      <c r="AN10" s="55"/>
      <c r="AO10" s="55"/>
      <c r="AP10" s="55"/>
      <c r="AQ10" s="55"/>
      <c r="AR10" s="55"/>
      <c r="AS10" s="55"/>
      <c r="AT10" s="54">
        <f>データ!W6</f>
        <v>9.8000000000000007</v>
      </c>
      <c r="AU10" s="54"/>
      <c r="AV10" s="54"/>
      <c r="AW10" s="54"/>
      <c r="AX10" s="54"/>
      <c r="AY10" s="54"/>
      <c r="AZ10" s="54"/>
      <c r="BA10" s="54"/>
      <c r="BB10" s="54">
        <f>データ!X6</f>
        <v>77.239999999999995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gaTlIC5s3YB2z2yjIqrlGnvY7JxQYP8wdbfZIJrEw1SfPx6uU+C0c8iTnKmgBf//kjGUMob+iy1r84kG0lerLg==" saltValue="IpHWZjLt9mX6ha0L+ykf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434337</v>
      </c>
      <c r="D6" s="19">
        <f t="shared" si="3"/>
        <v>47</v>
      </c>
      <c r="E6" s="19">
        <f t="shared" si="3"/>
        <v>17</v>
      </c>
      <c r="F6" s="19">
        <f t="shared" si="3"/>
        <v>5</v>
      </c>
      <c r="G6" s="19">
        <f t="shared" si="3"/>
        <v>0</v>
      </c>
      <c r="H6" s="19" t="str">
        <f t="shared" si="3"/>
        <v>熊本県　南阿蘇村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7.46</v>
      </c>
      <c r="Q6" s="20">
        <f t="shared" si="3"/>
        <v>100</v>
      </c>
      <c r="R6" s="20">
        <f t="shared" si="3"/>
        <v>3750</v>
      </c>
      <c r="S6" s="20">
        <f t="shared" si="3"/>
        <v>10155</v>
      </c>
      <c r="T6" s="20">
        <f t="shared" si="3"/>
        <v>137.32</v>
      </c>
      <c r="U6" s="20">
        <f t="shared" si="3"/>
        <v>73.95</v>
      </c>
      <c r="V6" s="20">
        <f t="shared" si="3"/>
        <v>757</v>
      </c>
      <c r="W6" s="20">
        <f t="shared" si="3"/>
        <v>9.8000000000000007</v>
      </c>
      <c r="X6" s="20">
        <f t="shared" si="3"/>
        <v>77.239999999999995</v>
      </c>
      <c r="Y6" s="21">
        <f>IF(Y7="",NA(),Y7)</f>
        <v>102.65</v>
      </c>
      <c r="Z6" s="21">
        <f t="shared" ref="Z6:AH6" si="4">IF(Z7="",NA(),Z7)</f>
        <v>106.61</v>
      </c>
      <c r="AA6" s="21">
        <f t="shared" si="4"/>
        <v>81.95</v>
      </c>
      <c r="AB6" s="21">
        <f t="shared" si="4"/>
        <v>93.2</v>
      </c>
      <c r="AC6" s="21">
        <f t="shared" si="4"/>
        <v>129.25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400.96</v>
      </c>
      <c r="BG6" s="21">
        <f t="shared" ref="BG6:BO6" si="7">IF(BG7="",NA(),BG7)</f>
        <v>406.04</v>
      </c>
      <c r="BH6" s="21">
        <f t="shared" si="7"/>
        <v>662.56</v>
      </c>
      <c r="BI6" s="21">
        <f t="shared" si="7"/>
        <v>822.63</v>
      </c>
      <c r="BJ6" s="21">
        <f t="shared" si="7"/>
        <v>911.96</v>
      </c>
      <c r="BK6" s="21">
        <f t="shared" si="7"/>
        <v>713.28</v>
      </c>
      <c r="BL6" s="21">
        <f t="shared" si="7"/>
        <v>673.08</v>
      </c>
      <c r="BM6" s="21">
        <f t="shared" si="7"/>
        <v>867.83</v>
      </c>
      <c r="BN6" s="21">
        <f t="shared" si="7"/>
        <v>791.76</v>
      </c>
      <c r="BO6" s="21">
        <f t="shared" si="7"/>
        <v>900.82</v>
      </c>
      <c r="BP6" s="20" t="str">
        <f>IF(BP7="","",IF(BP7="-","【-】","【"&amp;SUBSTITUTE(TEXT(BP7,"#,##0.00"),"-","△")&amp;"】"))</f>
        <v>【809.19】</v>
      </c>
      <c r="BQ6" s="21">
        <f>IF(BQ7="",NA(),BQ7)</f>
        <v>44.83</v>
      </c>
      <c r="BR6" s="21">
        <f t="shared" ref="BR6:BZ6" si="8">IF(BR7="",NA(),BR7)</f>
        <v>43.66</v>
      </c>
      <c r="BS6" s="21">
        <f t="shared" si="8"/>
        <v>47.69</v>
      </c>
      <c r="BT6" s="21">
        <f t="shared" si="8"/>
        <v>47.64</v>
      </c>
      <c r="BU6" s="21">
        <f t="shared" si="8"/>
        <v>55.02</v>
      </c>
      <c r="BV6" s="21">
        <f t="shared" si="8"/>
        <v>40.75</v>
      </c>
      <c r="BW6" s="21">
        <f t="shared" si="8"/>
        <v>42.44</v>
      </c>
      <c r="BX6" s="21">
        <f t="shared" si="8"/>
        <v>57.08</v>
      </c>
      <c r="BY6" s="21">
        <f t="shared" si="8"/>
        <v>56.26</v>
      </c>
      <c r="BZ6" s="21">
        <f t="shared" si="8"/>
        <v>52.94</v>
      </c>
      <c r="CA6" s="20" t="str">
        <f>IF(CA7="","",IF(CA7="-","【-】","【"&amp;SUBSTITUTE(TEXT(CA7,"#,##0.00"),"-","△")&amp;"】"))</f>
        <v>【57.02】</v>
      </c>
      <c r="CB6" s="21">
        <f>IF(CB7="",NA(),CB7)</f>
        <v>387.89</v>
      </c>
      <c r="CC6" s="21">
        <f t="shared" ref="CC6:CK6" si="9">IF(CC7="",NA(),CC7)</f>
        <v>402.61</v>
      </c>
      <c r="CD6" s="21">
        <f t="shared" si="9"/>
        <v>353.37</v>
      </c>
      <c r="CE6" s="21">
        <f t="shared" si="9"/>
        <v>353.43</v>
      </c>
      <c r="CF6" s="21">
        <f t="shared" si="9"/>
        <v>315.89</v>
      </c>
      <c r="CG6" s="21">
        <f t="shared" si="9"/>
        <v>311.70999999999998</v>
      </c>
      <c r="CH6" s="21">
        <f t="shared" si="9"/>
        <v>284.54000000000002</v>
      </c>
      <c r="CI6" s="21">
        <f t="shared" si="9"/>
        <v>274.99</v>
      </c>
      <c r="CJ6" s="21">
        <f t="shared" si="9"/>
        <v>282.08999999999997</v>
      </c>
      <c r="CK6" s="21">
        <f t="shared" si="9"/>
        <v>303.27999999999997</v>
      </c>
      <c r="CL6" s="20" t="str">
        <f>IF(CL7="","",IF(CL7="-","【-】","【"&amp;SUBSTITUTE(TEXT(CL7,"#,##0.00"),"-","△")&amp;"】"))</f>
        <v>【273.68】</v>
      </c>
      <c r="CM6" s="21">
        <f>IF(CM7="",NA(),CM7)</f>
        <v>41.37</v>
      </c>
      <c r="CN6" s="21">
        <f t="shared" ref="CN6:CV6" si="10">IF(CN7="",NA(),CN7)</f>
        <v>41.37</v>
      </c>
      <c r="CO6" s="21">
        <f t="shared" si="10"/>
        <v>44.07</v>
      </c>
      <c r="CP6" s="21">
        <f t="shared" si="10"/>
        <v>44.49</v>
      </c>
      <c r="CQ6" s="21">
        <f t="shared" si="10"/>
        <v>43.04</v>
      </c>
      <c r="CR6" s="21">
        <f t="shared" si="10"/>
        <v>43.38</v>
      </c>
      <c r="CS6" s="21">
        <f t="shared" si="10"/>
        <v>42.33</v>
      </c>
      <c r="CT6" s="21">
        <f t="shared" si="10"/>
        <v>54.83</v>
      </c>
      <c r="CU6" s="21">
        <f t="shared" si="10"/>
        <v>66.53</v>
      </c>
      <c r="CV6" s="21">
        <f t="shared" si="10"/>
        <v>52.35</v>
      </c>
      <c r="CW6" s="20" t="str">
        <f>IF(CW7="","",IF(CW7="-","【-】","【"&amp;SUBSTITUTE(TEXT(CW7,"#,##0.00"),"-","△")&amp;"】"))</f>
        <v>【52.55】</v>
      </c>
      <c r="CX6" s="21">
        <f>IF(CX7="",NA(),CX7)</f>
        <v>93.97</v>
      </c>
      <c r="CY6" s="21">
        <f t="shared" ref="CY6:DG6" si="11">IF(CY7="",NA(),CY7)</f>
        <v>92.71</v>
      </c>
      <c r="CZ6" s="21">
        <f t="shared" si="11"/>
        <v>93.76</v>
      </c>
      <c r="DA6" s="21">
        <f t="shared" si="11"/>
        <v>94.63</v>
      </c>
      <c r="DB6" s="21">
        <f t="shared" si="11"/>
        <v>95.24</v>
      </c>
      <c r="DC6" s="21">
        <f t="shared" si="11"/>
        <v>62.02</v>
      </c>
      <c r="DD6" s="21">
        <f t="shared" si="11"/>
        <v>62.5</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0.25</v>
      </c>
      <c r="EM6" s="21">
        <f t="shared" si="14"/>
        <v>0.05</v>
      </c>
      <c r="EN6" s="21">
        <f t="shared" si="14"/>
        <v>0.03</v>
      </c>
      <c r="EO6" s="20" t="str">
        <f>IF(EO7="","",IF(EO7="-","【-】","【"&amp;SUBSTITUTE(TEXT(EO7,"#,##0.00"),"-","△")&amp;"】"))</f>
        <v>【0.02】</v>
      </c>
    </row>
    <row r="7" spans="1:145" s="22" customFormat="1" x14ac:dyDescent="0.15">
      <c r="A7" s="14"/>
      <c r="B7" s="23">
        <v>2022</v>
      </c>
      <c r="C7" s="23">
        <v>434337</v>
      </c>
      <c r="D7" s="23">
        <v>47</v>
      </c>
      <c r="E7" s="23">
        <v>17</v>
      </c>
      <c r="F7" s="23">
        <v>5</v>
      </c>
      <c r="G7" s="23">
        <v>0</v>
      </c>
      <c r="H7" s="23" t="s">
        <v>98</v>
      </c>
      <c r="I7" s="23" t="s">
        <v>99</v>
      </c>
      <c r="J7" s="23" t="s">
        <v>100</v>
      </c>
      <c r="K7" s="23" t="s">
        <v>101</v>
      </c>
      <c r="L7" s="23" t="s">
        <v>102</v>
      </c>
      <c r="M7" s="23" t="s">
        <v>103</v>
      </c>
      <c r="N7" s="24" t="s">
        <v>104</v>
      </c>
      <c r="O7" s="24" t="s">
        <v>105</v>
      </c>
      <c r="P7" s="24">
        <v>7.46</v>
      </c>
      <c r="Q7" s="24">
        <v>100</v>
      </c>
      <c r="R7" s="24">
        <v>3750</v>
      </c>
      <c r="S7" s="24">
        <v>10155</v>
      </c>
      <c r="T7" s="24">
        <v>137.32</v>
      </c>
      <c r="U7" s="24">
        <v>73.95</v>
      </c>
      <c r="V7" s="24">
        <v>757</v>
      </c>
      <c r="W7" s="24">
        <v>9.8000000000000007</v>
      </c>
      <c r="X7" s="24">
        <v>77.239999999999995</v>
      </c>
      <c r="Y7" s="24">
        <v>102.65</v>
      </c>
      <c r="Z7" s="24">
        <v>106.61</v>
      </c>
      <c r="AA7" s="24">
        <v>81.95</v>
      </c>
      <c r="AB7" s="24">
        <v>93.2</v>
      </c>
      <c r="AC7" s="24">
        <v>129.25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400.96</v>
      </c>
      <c r="BG7" s="24">
        <v>406.04</v>
      </c>
      <c r="BH7" s="24">
        <v>662.56</v>
      </c>
      <c r="BI7" s="24">
        <v>822.63</v>
      </c>
      <c r="BJ7" s="24">
        <v>911.96</v>
      </c>
      <c r="BK7" s="24">
        <v>713.28</v>
      </c>
      <c r="BL7" s="24">
        <v>673.08</v>
      </c>
      <c r="BM7" s="24">
        <v>867.83</v>
      </c>
      <c r="BN7" s="24">
        <v>791.76</v>
      </c>
      <c r="BO7" s="24">
        <v>900.82</v>
      </c>
      <c r="BP7" s="24">
        <v>809.19</v>
      </c>
      <c r="BQ7" s="24">
        <v>44.83</v>
      </c>
      <c r="BR7" s="24">
        <v>43.66</v>
      </c>
      <c r="BS7" s="24">
        <v>47.69</v>
      </c>
      <c r="BT7" s="24">
        <v>47.64</v>
      </c>
      <c r="BU7" s="24">
        <v>55.02</v>
      </c>
      <c r="BV7" s="24">
        <v>40.75</v>
      </c>
      <c r="BW7" s="24">
        <v>42.44</v>
      </c>
      <c r="BX7" s="24">
        <v>57.08</v>
      </c>
      <c r="BY7" s="24">
        <v>56.26</v>
      </c>
      <c r="BZ7" s="24">
        <v>52.94</v>
      </c>
      <c r="CA7" s="24">
        <v>57.02</v>
      </c>
      <c r="CB7" s="24">
        <v>387.89</v>
      </c>
      <c r="CC7" s="24">
        <v>402.61</v>
      </c>
      <c r="CD7" s="24">
        <v>353.37</v>
      </c>
      <c r="CE7" s="24">
        <v>353.43</v>
      </c>
      <c r="CF7" s="24">
        <v>315.89</v>
      </c>
      <c r="CG7" s="24">
        <v>311.70999999999998</v>
      </c>
      <c r="CH7" s="24">
        <v>284.54000000000002</v>
      </c>
      <c r="CI7" s="24">
        <v>274.99</v>
      </c>
      <c r="CJ7" s="24">
        <v>282.08999999999997</v>
      </c>
      <c r="CK7" s="24">
        <v>303.27999999999997</v>
      </c>
      <c r="CL7" s="24">
        <v>273.68</v>
      </c>
      <c r="CM7" s="24">
        <v>41.37</v>
      </c>
      <c r="CN7" s="24">
        <v>41.37</v>
      </c>
      <c r="CO7" s="24">
        <v>44.07</v>
      </c>
      <c r="CP7" s="24">
        <v>44.49</v>
      </c>
      <c r="CQ7" s="24">
        <v>43.04</v>
      </c>
      <c r="CR7" s="24">
        <v>43.38</v>
      </c>
      <c r="CS7" s="24">
        <v>42.33</v>
      </c>
      <c r="CT7" s="24">
        <v>54.83</v>
      </c>
      <c r="CU7" s="24">
        <v>66.53</v>
      </c>
      <c r="CV7" s="24">
        <v>52.35</v>
      </c>
      <c r="CW7" s="24">
        <v>52.55</v>
      </c>
      <c r="CX7" s="24">
        <v>93.97</v>
      </c>
      <c r="CY7" s="24">
        <v>92.71</v>
      </c>
      <c r="CZ7" s="24">
        <v>93.76</v>
      </c>
      <c r="DA7" s="24">
        <v>94.63</v>
      </c>
      <c r="DB7" s="24">
        <v>95.24</v>
      </c>
      <c r="DC7" s="24">
        <v>62.02</v>
      </c>
      <c r="DD7" s="24">
        <v>62.5</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長野　慶太</cp:lastModifiedBy>
  <cp:lastPrinted>2024-01-29T04:53:23Z</cp:lastPrinted>
  <dcterms:created xsi:type="dcterms:W3CDTF">2023-12-12T02:56:23Z</dcterms:created>
  <dcterms:modified xsi:type="dcterms:W3CDTF">2024-01-29T05:15:39Z</dcterms:modified>
  <cp:category/>
</cp:coreProperties>
</file>