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45 苓北町\下水道\"/>
    </mc:Choice>
  </mc:AlternateContent>
  <workbookProtection workbookAlgorithmName="SHA-512" workbookHashValue="Lb74Hl8Mf5ptE3zd3oLgSRXXgnY172VgOyR83kcjfVQrnyxPczNGuS8WZZVnDzLizgSoSI6mWrWFgp7B1r+rcw==" workbookSaltValue="bMELdn1wdos6Oq1Q0SaA/g=="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W10" i="4"/>
  <c r="P10" i="4"/>
  <c r="B10" i="4"/>
  <c r="BB8" i="4"/>
  <c r="AT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<sst xmlns="http://schemas.openxmlformats.org/spreadsheetml/2006/main" count="236" uniqueCount="120">
  <si>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</si>
  <si>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</si>
  <si>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</si>
  <si>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</si>
  <si>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</si>
  <si>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</si>
  <si>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</si>
  <si>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</si>
  <si>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</si>
  <si>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</si>
  <si>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</si>
  <si>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</si>
  <si>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</si>
  <si>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</si>
  <si>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</si>
  <si>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</si>
  <si>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</si>
  <si>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</si>
  <si>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</si>
  <si>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</si>
  <si>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</si>
  <si>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</si>
  <si>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</si>
  <si>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</si>
  <si>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</si>
  <si>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</si>
  <si>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</si>
  <si>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</si>
  <si>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</si>
  <si>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</si>
  <si>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</si>
  <si>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</si>
  <si>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</si>
  <si>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</si>
  <si>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</si>
  <si>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</si>
  <si>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</si>
  <si>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</si>
  <si>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</si>
  <si>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</si>
  <si>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</si>
  <si>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</si>
  <si>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</si>
  <si>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</si>
  <si>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</si>
  <si>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</si>
  <si>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</si>
  <si>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</si>
  <si>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</si>
  <si>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</si>
  <si>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</si>
  <si>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</si>
  <si>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</si>
  <si>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</si>
  <si>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</si>
  <si>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</si>
  <si>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</si>
  <si>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</si>
  <si>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</si>
  <si>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</si>
  <si>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</si>
  <si>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</si>
  <si>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</si>
  <si>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</si>
  <si>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</si>
  <si>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</si>
  <si>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</si>
  <si>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</si>
  <si>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</si>
  <si>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</si>
  <si>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</si>
  <si>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</si>
  <si>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</si>
  <si>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</si>
  <si>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</si>
  <si>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</si>
  <si>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</si>
  <si>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</si>
  <si>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</si>
  <si>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</si>
  <si>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</si>
  <si>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</si>
  <si>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</si>
  <si>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</si>
  <si>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</si>
  <si>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</si>
  <si>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</si>
  <si>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</si>
  <si>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</si>
  <si>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</si>
  <si>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</si>
  <si>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</si>
  <si>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</si>
  <si>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</si>
  <si>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</si>
  <si>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</si>
  <si>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</si>
  <si>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</si>
  <si>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</si>
  <si>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</si>
  <si>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</si>
  <si>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</si>
  <si>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</si>
  <si>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</si>
  <si>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</si>
  <si>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</si>
  <si>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</si>
  <si>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</si>
  <si>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</si>
  <si>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</si>
  <si>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</si>
  <si>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</si>
  <si>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</si>
  <si>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</si>
  <si>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</si>
  <si>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</si>
  <si>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</si>
  <si>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③について
本町の下水道事業は平成６年度に事業着手しており、管渠の標準耐用年数である５０年を経過する管渠がないため更新は行っていないが、令和６年度から令和７年度にかけて管渠のカメラ調査を行い現状の把握を行う。</t>
    <rPh sb="6" eb="8">
      <t>ホンマチ</t>
    </rPh>
    <rPh sb="9" eb="12">
      <t>ゲスイドウ</t>
    </rPh>
    <rPh sb="12" eb="14">
      <t>ジギョウ</t>
    </rPh>
    <rPh sb="15" eb="17">
      <t>ヘイセイ</t>
    </rPh>
    <rPh sb="18" eb="20">
      <t>ネンド</t>
    </rPh>
    <rPh sb="21" eb="23">
      <t>ジギョウ</t>
    </rPh>
    <rPh sb="23" eb="25">
      <t>チャクシュ</t>
    </rPh>
    <rPh sb="30" eb="32">
      <t>カンキョ</t>
    </rPh>
    <rPh sb="33" eb="35">
      <t>ヒョウジュン</t>
    </rPh>
    <rPh sb="35" eb="37">
      <t>タイヨウ</t>
    </rPh>
    <rPh sb="37" eb="39">
      <t>ネンスウ</t>
    </rPh>
    <rPh sb="44" eb="45">
      <t>ネン</t>
    </rPh>
    <rPh sb="46" eb="48">
      <t>ケイカ</t>
    </rPh>
    <rPh sb="50" eb="52">
      <t>カンキョ</t>
    </rPh>
    <rPh sb="57" eb="59">
      <t>コウシン</t>
    </rPh>
    <rPh sb="60" eb="61">
      <t>オコナ</t>
    </rPh>
    <rPh sb="68" eb="70">
      <t>レイワ</t>
    </rPh>
    <rPh sb="71" eb="73">
      <t>ネンド</t>
    </rPh>
    <rPh sb="75" eb="77">
      <t>レイワ</t>
    </rPh>
    <rPh sb="78" eb="80">
      <t>ネンド</t>
    </rPh>
    <rPh sb="84" eb="86">
      <t>カンキョ</t>
    </rPh>
    <rPh sb="90" eb="92">
      <t>チョウサ</t>
    </rPh>
    <rPh sb="93" eb="94">
      <t>オコナ</t>
    </rPh>
    <rPh sb="95" eb="97">
      <t>ゲンジョウ</t>
    </rPh>
    <rPh sb="98" eb="100">
      <t>ハアク</t>
    </rPh>
    <rPh sb="101" eb="102">
      <t>オコナ</t>
    </rPh>
    <phoneticPr fontId="4"/>
  </si>
  <si>
    <t>人口減少による加入者の減と誘致企業の撤退に伴う使用水量の大幅な減少により料金収入が減少したことに加え、物価高騰による光熱水費、資材の高騰が経営に影響を与えている。今後は、施設のダウンサイジングやストックマネジメント計画に沿った適切な設備更新を行い、更新費用を賄うためにも今後は使用料改定についても検討を行う。</t>
    <rPh sb="0" eb="4">
      <t>ジンコウゲンショウ</t>
    </rPh>
    <rPh sb="7" eb="10">
      <t>カニュウシャ</t>
    </rPh>
    <rPh sb="11" eb="12">
      <t>ゲン</t>
    </rPh>
    <rPh sb="13" eb="17">
      <t>ユウチキギョウ</t>
    </rPh>
    <rPh sb="18" eb="20">
      <t>テッタイ</t>
    </rPh>
    <rPh sb="21" eb="22">
      <t>トモナ</t>
    </rPh>
    <rPh sb="23" eb="27">
      <t>シヨウスイリョウ</t>
    </rPh>
    <rPh sb="28" eb="30">
      <t>オオハバ</t>
    </rPh>
    <rPh sb="31" eb="33">
      <t>ゲンショウ</t>
    </rPh>
    <rPh sb="36" eb="40">
      <t>リョウキンシュウニュウ</t>
    </rPh>
    <rPh sb="41" eb="43">
      <t>ゲンショウ</t>
    </rPh>
    <rPh sb="48" eb="49">
      <t>クワ</t>
    </rPh>
    <rPh sb="51" eb="55">
      <t>ブッカコウトウ</t>
    </rPh>
    <rPh sb="58" eb="62">
      <t>コウネツスイヒ</t>
    </rPh>
    <rPh sb="63" eb="65">
      <t>シザイ</t>
    </rPh>
    <rPh sb="66" eb="68">
      <t>コウトウ</t>
    </rPh>
    <rPh sb="69" eb="71">
      <t>ケイエイ</t>
    </rPh>
    <rPh sb="72" eb="74">
      <t>エイキョウ</t>
    </rPh>
    <rPh sb="75" eb="76">
      <t>アタ</t>
    </rPh>
    <rPh sb="81" eb="83">
      <t>コンゴ</t>
    </rPh>
    <rPh sb="85" eb="87">
      <t>シセツ</t>
    </rPh>
    <rPh sb="107" eb="109">
      <t>ケイカク</t>
    </rPh>
    <rPh sb="110" eb="111">
      <t>ソ</t>
    </rPh>
    <rPh sb="113" eb="115">
      <t>テキセツ</t>
    </rPh>
    <rPh sb="116" eb="118">
      <t>セツビ</t>
    </rPh>
    <rPh sb="118" eb="120">
      <t>コウシン</t>
    </rPh>
    <rPh sb="121" eb="122">
      <t>オコナ</t>
    </rPh>
    <rPh sb="124" eb="128">
      <t>コウシンヒヨウ</t>
    </rPh>
    <rPh sb="129" eb="130">
      <t>マカナ</t>
    </rPh>
    <rPh sb="135" eb="137">
      <t>コンゴ</t>
    </rPh>
    <rPh sb="138" eb="141">
      <t>シヨウリョウ</t>
    </rPh>
    <rPh sb="141" eb="143">
      <t>カイテイ</t>
    </rPh>
    <rPh sb="148" eb="150">
      <t>ケントウ</t>
    </rPh>
    <rPh sb="151" eb="152">
      <t>オコナ</t>
    </rPh>
    <phoneticPr fontId="4"/>
  </si>
  <si>
    <t>①について
光熱水費の高騰、修繕に伴う資材の高騰が影響している。
④について
企業債残高対事業規模比率は０％であるが、起債の償還金は一般会計からの繰入で補っているのが現状である。
⑤について
経費回収率は、類似団体より高い水準を維持しているが、光熱水費の高騰、物価の高騰により厳しい経営状態になりつつある。今後は使用料の見直しも視野に入れながら経営を行って行く。
⑥について
汚水処理原価は、類似団体より低い傾向にあるが、光熱水費の高騰、資材の高騰により上昇した。
⑦について
昨年に引き続き、誘致企業の撤退による使用量の大幅な減少が流入水の減少に大きく影響している。
⑧について
水洗化率は、類似団体より高い水準を維持していますが、近年は横ばい状態で引き続き加入促進を図っていく。</t>
    <rPh sb="6" eb="10">
      <t>コウネツスイヒ</t>
    </rPh>
    <rPh sb="11" eb="13">
      <t>コウトウ</t>
    </rPh>
    <rPh sb="14" eb="16">
      <t>シュウゼン</t>
    </rPh>
    <rPh sb="17" eb="18">
      <t>トモナ</t>
    </rPh>
    <rPh sb="19" eb="21">
      <t>シザイ</t>
    </rPh>
    <rPh sb="22" eb="24">
      <t>コウトウ</t>
    </rPh>
    <rPh sb="25" eb="27">
      <t>エイキョウ</t>
    </rPh>
    <rPh sb="39" eb="41">
      <t>キギョウ</t>
    </rPh>
    <rPh sb="41" eb="42">
      <t>サイ</t>
    </rPh>
    <rPh sb="42" eb="44">
      <t>ザンダカ</t>
    </rPh>
    <rPh sb="44" eb="45">
      <t>タイ</t>
    </rPh>
    <rPh sb="45" eb="47">
      <t>ジギョウ</t>
    </rPh>
    <rPh sb="47" eb="49">
      <t>キボ</t>
    </rPh>
    <rPh sb="49" eb="51">
      <t>ヒリツ</t>
    </rPh>
    <rPh sb="59" eb="61">
      <t>キサイ</t>
    </rPh>
    <rPh sb="62" eb="65">
      <t>ショウカンキン</t>
    </rPh>
    <rPh sb="66" eb="70">
      <t>イッパンカイケイ</t>
    </rPh>
    <rPh sb="73" eb="75">
      <t>クリイレ</t>
    </rPh>
    <rPh sb="76" eb="77">
      <t>オギナ</t>
    </rPh>
    <rPh sb="83" eb="85">
      <t>ゲンジョウ</t>
    </rPh>
    <rPh sb="96" eb="101">
      <t>ケイヒカイシュウリツ</t>
    </rPh>
    <rPh sb="103" eb="107">
      <t>ルイジダンタイ</t>
    </rPh>
    <rPh sb="109" eb="110">
      <t>タカ</t>
    </rPh>
    <rPh sb="111" eb="113">
      <t>スイジュン</t>
    </rPh>
    <rPh sb="114" eb="116">
      <t>イジ</t>
    </rPh>
    <rPh sb="122" eb="126">
      <t>コウネツスイヒ</t>
    </rPh>
    <rPh sb="127" eb="129">
      <t>コウトウ</t>
    </rPh>
    <rPh sb="130" eb="132">
      <t>ブッカ</t>
    </rPh>
    <rPh sb="133" eb="135">
      <t>コウトウ</t>
    </rPh>
    <rPh sb="138" eb="139">
      <t>キビ</t>
    </rPh>
    <rPh sb="141" eb="143">
      <t>ケイエイ</t>
    </rPh>
    <rPh sb="143" eb="145">
      <t>ジョウタイ</t>
    </rPh>
    <rPh sb="153" eb="155">
      <t>コンゴ</t>
    </rPh>
    <rPh sb="156" eb="159">
      <t>シヨウリョウ</t>
    </rPh>
    <rPh sb="160" eb="162">
      <t>ミナオ</t>
    </rPh>
    <rPh sb="164" eb="166">
      <t>シヤ</t>
    </rPh>
    <rPh sb="167" eb="168">
      <t>イ</t>
    </rPh>
    <rPh sb="172" eb="174">
      <t>ケイエイ</t>
    </rPh>
    <rPh sb="175" eb="176">
      <t>オコナ</t>
    </rPh>
    <rPh sb="178" eb="179">
      <t>イ</t>
    </rPh>
    <rPh sb="188" eb="192">
      <t>オスイショリ</t>
    </rPh>
    <rPh sb="192" eb="194">
      <t>ゲンカ</t>
    </rPh>
    <rPh sb="196" eb="200">
      <t>ルイジダンタイ</t>
    </rPh>
    <rPh sb="202" eb="203">
      <t>ヒク</t>
    </rPh>
    <rPh sb="204" eb="206">
      <t>ケイコウ</t>
    </rPh>
    <rPh sb="211" eb="215">
      <t>コウネツスイヒ</t>
    </rPh>
    <rPh sb="216" eb="218">
      <t>コウトウ</t>
    </rPh>
    <rPh sb="219" eb="221">
      <t>シザイ</t>
    </rPh>
    <rPh sb="222" eb="224">
      <t>コウトウ</t>
    </rPh>
    <rPh sb="227" eb="229">
      <t>ジョウショウ</t>
    </rPh>
    <rPh sb="239" eb="241">
      <t>サクネン</t>
    </rPh>
    <rPh sb="242" eb="243">
      <t>ヒ</t>
    </rPh>
    <rPh sb="244" eb="245">
      <t>ツヅ</t>
    </rPh>
    <rPh sb="247" eb="251">
      <t>ユウチキギョウ</t>
    </rPh>
    <rPh sb="252" eb="254">
      <t>テッタイ</t>
    </rPh>
    <rPh sb="257" eb="260">
      <t>シヨウリョウ</t>
    </rPh>
    <rPh sb="261" eb="263">
      <t>オオハバ</t>
    </rPh>
    <rPh sb="264" eb="266">
      <t>ゲンショウ</t>
    </rPh>
    <rPh sb="267" eb="269">
      <t>リュウニュウ</t>
    </rPh>
    <rPh sb="269" eb="270">
      <t>スイ</t>
    </rPh>
    <rPh sb="271" eb="273">
      <t>ゲンショウ</t>
    </rPh>
    <rPh sb="274" eb="275">
      <t>オオ</t>
    </rPh>
    <rPh sb="277" eb="279">
      <t>エイキョウ</t>
    </rPh>
    <rPh sb="291" eb="295">
      <t>スイセンカリツ</t>
    </rPh>
    <rPh sb="297" eb="301">
      <t>ルイジダンタイ</t>
    </rPh>
    <rPh sb="303" eb="304">
      <t>タカ</t>
    </rPh>
    <rPh sb="305" eb="307">
      <t>スイジュン</t>
    </rPh>
    <rPh sb="308" eb="310">
      <t>イジ</t>
    </rPh>
    <rPh sb="317" eb="319">
      <t>キンネン</t>
    </rPh>
    <rPh sb="320" eb="321">
      <t>ヨコ</t>
    </rPh>
    <rPh sb="323" eb="325">
      <t>ジョウタイ</t>
    </rPh>
    <rPh sb="326" eb="327">
      <t>ヒ</t>
    </rPh>
    <rPh sb="328" eb="329">
      <t>ツヅ</t>
    </rPh>
    <rPh sb="330" eb="332">
      <t>カニュウ</t>
    </rPh>
    <rPh sb="332" eb="334">
      <t>ソクシン</t>
    </rPh>
    <rPh sb="335" eb="3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</si>
</sst>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F1-4A59-9B84-5BFB62787E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1F1-4A59-9B84-5BFB62787E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48.58</c:v>
                </c:pt>
                <c:pt idx="1">
                  <c:v>47.56</c:v>
                </c:pt>
                <c:pt idx="2">
                  <c:v>44.67</c:v>
                </c:pt>
                <c:pt idx="3">
                  <c:v>41.94</c:v>
                </c:pt>
                <c:pt idx="4">
                  <c:v>40.28</c:v>
                </c:pt>
              </c:numCache>
            </c:numRef>
          </c:val>
          <c:extLst>
            <c:ext xmlns:c16="http://schemas.microsoft.com/office/drawing/2014/chart" uri="{C3380CC4-5D6E-409C-BE32-E72D297353CC}">
              <c16:uniqueId val="{00000000-B1BB-4768-B46B-85CF7C4BE3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1BB-4768-B46B-85CF7C4BE3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89.84</c:v>
                </c:pt>
                <c:pt idx="1">
                  <c:v>90.64</c:v>
                </c:pt>
                <c:pt idx="2">
                  <c:v>91.23</c:v>
                </c:pt>
                <c:pt idx="3">
                  <c:v>91.36</c:v>
                </c:pt>
                <c:pt idx="4">
                  <c:v>91.27</c:v>
                </c:pt>
              </c:numCache>
            </c:numRef>
          </c:val>
          <c:extLst>
            <c:ext xmlns:c16="http://schemas.microsoft.com/office/drawing/2014/chart" uri="{C3380CC4-5D6E-409C-BE32-E72D297353CC}">
              <c16:uniqueId val="{00000000-8A34-4870-9970-84C590CD10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A34-4870-9970-84C590CD10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94.27</c:v>
                </c:pt>
                <c:pt idx="1">
                  <c:v>92.79</c:v>
                </c:pt>
                <c:pt idx="2">
                  <c:v>92.02</c:v>
                </c:pt>
                <c:pt idx="3">
                  <c:v>92.57</c:v>
                </c:pt>
                <c:pt idx="4">
                  <c:v>86.71</c:v>
                </c:pt>
              </c:numCache>
            </c:numRef>
          </c:val>
          <c:extLst>
            <c:ext xmlns:c16="http://schemas.microsoft.com/office/drawing/2014/chart" uri="{C3380CC4-5D6E-409C-BE32-E72D297353CC}">
              <c16:uniqueId val="{00000000-DF22-417E-BB99-AF953FEC81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2-417E-BB99-AF953FEC81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C-462D-8FFE-59B6FC6057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C-462D-8FFE-59B6FC6057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B-44E1-B9D5-5C11EB678E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B-44E1-B9D5-5C11EB678E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B-448B-A3CC-D893C5CBCD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B-448B-A3CC-D893C5CBCD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E-47A3-B5EE-9E31E756AE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E-47A3-B5EE-9E31E756AE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65.319999999999993</c:v>
                </c:pt>
                <c:pt idx="1">
                  <c:v>0</c:v>
                </c:pt>
                <c:pt idx="2">
                  <c:v>0</c:v>
                </c:pt>
                <c:pt idx="3">
                  <c:v>0</c:v>
                </c:pt>
                <c:pt idx="4">
                  <c:v>0</c:v>
                </c:pt>
              </c:numCache>
            </c:numRef>
          </c:val>
          <c:extLst>
            <c:ext xmlns:c16="http://schemas.microsoft.com/office/drawing/2014/chart" uri="{C3380CC4-5D6E-409C-BE32-E72D297353CC}">
              <c16:uniqueId val="{00000000-A2F3-4574-AE55-30124A24B4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2F3-4574-AE55-30124A24B4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95.37</c:v>
                </c:pt>
                <c:pt idx="1">
                  <c:v>99.35</c:v>
                </c:pt>
                <c:pt idx="2">
                  <c:v>97.48</c:v>
                </c:pt>
                <c:pt idx="3">
                  <c:v>100</c:v>
                </c:pt>
                <c:pt idx="4">
                  <c:v>79.27</c:v>
                </c:pt>
              </c:numCache>
            </c:numRef>
          </c:val>
          <c:extLst>
            <c:ext xmlns:c16="http://schemas.microsoft.com/office/drawing/2014/chart" uri="{C3380CC4-5D6E-409C-BE32-E72D297353CC}">
              <c16:uniqueId val="{00000000-DD8E-490C-961F-B76A959070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D8E-490C-961F-B76A959070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192.11</c:v>
                </c:pt>
                <c:pt idx="1">
                  <c:v>186.4</c:v>
                </c:pt>
                <c:pt idx="2">
                  <c:v>193.61</c:v>
                </c:pt>
                <c:pt idx="3">
                  <c:v>189.03</c:v>
                </c:pt>
                <c:pt idx="4">
                  <c:v>217.61</c:v>
                </c:pt>
              </c:numCache>
            </c:numRef>
          </c:val>
          <c:extLst>
            <c:ext xmlns:c16="http://schemas.microsoft.com/office/drawing/2014/chart" uri="{C3380CC4-5D6E-409C-BE32-E72D297353CC}">
              <c16:uniqueId val="{00000000-B319-40C6-B1CB-3435A296A0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319-40C6-B1CB-3435A296A0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苓北町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6571</v>
      </c>
      <c r="AM8" s="37"/>
      <c r="AN8" s="37"/>
      <c r="AO8" s="37"/>
      <c r="AP8" s="37"/>
      <c r="AQ8" s="37"/>
      <c r="AR8" s="37"/>
      <c r="AS8" s="37"/>
      <c r="AT8" s="38">
        <f>データ!T6</f>
        <v>67.58</v>
      </c>
      <c r="AU8" s="38"/>
      <c r="AV8" s="38"/>
      <c r="AW8" s="38"/>
      <c r="AX8" s="38"/>
      <c r="AY8" s="38"/>
      <c r="AZ8" s="38"/>
      <c r="BA8" s="38"/>
      <c r="BB8" s="38">
        <f>データ!U6</f>
        <v>97.23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81.430000000000007</v>
      </c>
      <c r="Q10" s="38"/>
      <c r="R10" s="38"/>
      <c r="S10" s="38"/>
      <c r="T10" s="38"/>
      <c r="U10" s="38"/>
      <c r="V10" s="38"/>
      <c r="W10" s="38">
        <f>データ!Q6</f>
        <v>100.85</v>
      </c>
      <c r="X10" s="38"/>
      <c r="Y10" s="38"/>
      <c r="Z10" s="38"/>
      <c r="AA10" s="38"/>
      <c r="AB10" s="38"/>
      <c r="AC10" s="38"/>
      <c r="AD10" s="37">
        <f>データ!R6</f>
        <v>3790</v>
      </c>
      <c r="AE10" s="37"/>
      <c r="AF10" s="37"/>
      <c r="AG10" s="37"/>
      <c r="AH10" s="37"/>
      <c r="AI10" s="37"/>
      <c r="AJ10" s="37"/>
      <c r="AK10" s="2"/>
      <c r="AL10" s="37">
        <f>データ!V6</f>
        <v>5096</v>
      </c>
      <c r="AM10" s="37"/>
      <c r="AN10" s="37"/>
      <c r="AO10" s="37"/>
      <c r="AP10" s="37"/>
      <c r="AQ10" s="37"/>
      <c r="AR10" s="37"/>
      <c r="AS10" s="37"/>
      <c r="AT10" s="38">
        <f>データ!W6</f>
        <v>2.5499999999999998</v>
      </c>
      <c r="AU10" s="38"/>
      <c r="AV10" s="38"/>
      <c r="AW10" s="38"/>
      <c r="AX10" s="38"/>
      <c r="AY10" s="38"/>
      <c r="AZ10" s="38"/>
      <c r="BA10" s="38"/>
      <c r="BB10" s="38">
        <f>データ!X6</f>
        <v>1998.43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yUYgKeLJaMkLkamoMCdomYNiEggp4Gvcbv1ZAEjEmjVgdNgh9hVUevRjL5Xinsx7QI4aJt/GocBI8EI9ohfT3A==" saltValue="M8pKVjS7SQq34npxIT+o9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435317</v>
      </c>
      <c r="D6" s="19">
        <f t="shared" si="3"/>
        <v>47</v>
      </c>
      <c r="E6" s="19">
        <f t="shared" si="3"/>
        <v>17</v>
      </c>
      <c r="F6" s="19">
        <f t="shared" si="3"/>
        <v>4</v>
      </c>
      <c r="G6" s="19">
        <f t="shared" si="3"/>
        <v>0</v>
      </c>
      <c r="H6" s="19" t="str">
        <f t="shared" si="3"/>
        <v>熊本県　苓北町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81.430000000000007</v>
      </c>
      <c r="Q6" s="20">
        <f t="shared" si="3"/>
        <v>100.85</v>
      </c>
      <c r="R6" s="20">
        <f t="shared" si="3"/>
        <v>3790</v>
      </c>
      <c r="S6" s="20">
        <f t="shared" si="3"/>
        <v>6571</v>
      </c>
      <c r="T6" s="20">
        <f t="shared" si="3"/>
        <v>67.58</v>
      </c>
      <c r="U6" s="20">
        <f t="shared" si="3"/>
        <v>97.23</v>
      </c>
      <c r="V6" s="20">
        <f t="shared" si="3"/>
        <v>5096</v>
      </c>
      <c r="W6" s="20">
        <f t="shared" si="3"/>
        <v>2.5499999999999998</v>
      </c>
      <c r="X6" s="20">
        <f t="shared" si="3"/>
        <v>1998.43</v>
      </c>
      <c r="Y6" s="21">
        <f>IF(Y7="",NA(),Y7)</f>
        <v>94.27</v>
      </c>
      <c r="Z6" s="21">
        <f t="shared" ref="Z6:AH6" si="4">IF(Z7="",NA(),Z7)</f>
        <v>92.79</v>
      </c>
      <c r="AA6" s="21">
        <f t="shared" si="4"/>
        <v>92.02</v>
      </c>
      <c r="AB6" s="21">
        <f t="shared" si="4"/>
        <v>92.57</v>
      </c>
      <c r="AC6" s="21">
        <f t="shared" si="4"/>
        <v>86.71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65.319999999999993</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95.37</v>
      </c>
      <c r="BR6" s="21">
        <f t="shared" ref="BR6:BZ6" si="8">IF(BR7="",NA(),BR7)</f>
        <v>99.35</v>
      </c>
      <c r="BS6" s="21">
        <f t="shared" si="8"/>
        <v>97.48</v>
      </c>
      <c r="BT6" s="21">
        <f t="shared" si="8"/>
        <v>100</v>
      </c>
      <c r="BU6" s="21">
        <f t="shared" si="8"/>
        <v>79.27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192.11</v>
      </c>
      <c r="CC6" s="21">
        <f t="shared" ref="CC6:CK6" si="9">IF(CC7="",NA(),CC7)</f>
        <v>186.4</v>
      </c>
      <c r="CD6" s="21">
        <f t="shared" si="9"/>
        <v>193.61</v>
      </c>
      <c r="CE6" s="21">
        <f t="shared" si="9"/>
        <v>189.03</v>
      </c>
      <c r="CF6" s="21">
        <f t="shared" si="9"/>
        <v>217.61</v>
      </c>
      <c r="CG6" s="21">
        <f t="shared" si="9"/>
        <v>230.02</v>
      </c>
      <c r="CH6" s="21">
        <f t="shared" si="9"/>
        <v>228.47</v>
      </c>
      <c r="CI6" s="21">
        <f t="shared" si="9"/>
        <v>224.88</v>
      </c>
      <c r="CJ6" s="21">
        <f t="shared" si="9"/>
        <v>228.64</v>
      </c>
      <c r="CK6" s="21">
        <f t="shared" si="9"/>
        <v>239.46</v>
      </c>
      <c r="CL6" s="20" t="str">
        <f>IF(CL7="","",IF(CL7="-","【-】","【"&amp;SUBSTITUTE(TEXT(CL7,"#,##0.00"),"-","△")&amp;"】"))</f>
        <v>【220.62】</v>
      </c>
      <c r="CM6" s="21">
        <f>IF(CM7="",NA(),CM7)</f>
        <v>48.58</v>
      </c>
      <c r="CN6" s="21">
        <f t="shared" ref="CN6:CV6" si="10">IF(CN7="",NA(),CN7)</f>
        <v>47.56</v>
      </c>
      <c r="CO6" s="21">
        <f t="shared" si="10"/>
        <v>44.67</v>
      </c>
      <c r="CP6" s="21">
        <f t="shared" si="10"/>
        <v>41.94</v>
      </c>
      <c r="CQ6" s="21">
        <f t="shared" si="10"/>
        <v>40.28</v>
      </c>
      <c r="CR6" s="21">
        <f t="shared" si="10"/>
        <v>42.56</v>
      </c>
      <c r="CS6" s="21">
        <f t="shared" si="10"/>
        <v>42.47</v>
      </c>
      <c r="CT6" s="21">
        <f t="shared" si="10"/>
        <v>42.4</v>
      </c>
      <c r="CU6" s="21">
        <f t="shared" si="10"/>
        <v>42.28</v>
      </c>
      <c r="CV6" s="21">
        <f t="shared" si="10"/>
        <v>41.06</v>
      </c>
      <c r="CW6" s="20" t="str">
        <f>IF(CW7="","",IF(CW7="-","【-】","【"&amp;SUBSTITUTE(TEXT(CW7,"#,##0.00"),"-","△")&amp;"】"))</f>
        <v>【42.22】</v>
      </c>
      <c r="CX6" s="21">
        <f>IF(CX7="",NA(),CX7)</f>
        <v>89.84</v>
      </c>
      <c r="CY6" s="21">
        <f t="shared" ref="CY6:DG6" si="11">IF(CY7="",NA(),CY7)</f>
        <v>90.64</v>
      </c>
      <c r="CZ6" s="21">
        <f t="shared" si="11"/>
        <v>91.23</v>
      </c>
      <c r="DA6" s="21">
        <f t="shared" si="11"/>
        <v>91.36</v>
      </c>
      <c r="DB6" s="21">
        <f t="shared" si="11"/>
        <v>91.27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435317</v>
      </c>
      <c r="D7" s="23">
        <v>47</v>
      </c>
      <c r="E7" s="23">
        <v>17</v>
      </c>
      <c r="F7" s="23">
        <v>4</v>
      </c>
      <c r="G7" s="23">
        <v>0</v>
      </c>
      <c r="H7" s="23" t="s">
        <v>98</v>
      </c>
      <c r="I7" s="23" t="s">
        <v>99</v>
      </c>
      <c r="J7" s="23" t="s">
        <v>100</v>
      </c>
      <c r="K7" s="23" t="s">
        <v>101</v>
      </c>
      <c r="L7" s="23" t="s">
        <v>102</v>
      </c>
      <c r="M7" s="23" t="s">
        <v>103</v>
      </c>
      <c r="N7" s="24" t="s">
        <v>104</v>
      </c>
      <c r="O7" s="24" t="s">
        <v>105</v>
      </c>
      <c r="P7" s="24">
        <v>81.430000000000007</v>
      </c>
      <c r="Q7" s="24">
        <v>100.85</v>
      </c>
      <c r="R7" s="24">
        <v>3790</v>
      </c>
      <c r="S7" s="24">
        <v>6571</v>
      </c>
      <c r="T7" s="24">
        <v>67.58</v>
      </c>
      <c r="U7" s="24">
        <v>97.23</v>
      </c>
      <c r="V7" s="24">
        <v>5096</v>
      </c>
      <c r="W7" s="24">
        <v>2.5499999999999998</v>
      </c>
      <c r="X7" s="24">
        <v>1998.43</v>
      </c>
      <c r="Y7" s="24">
        <v>94.27</v>
      </c>
      <c r="Z7" s="24">
        <v>92.79</v>
      </c>
      <c r="AA7" s="24">
        <v>92.02</v>
      </c>
      <c r="AB7" s="24">
        <v>92.57</v>
      </c>
      <c r="AC7" s="24">
        <v>86.71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65.319999999999993</v>
      </c>
      <c r="BG7" s="24">
        <v>0</v>
      </c>
      <c r="BH7" s="24">
        <v>0</v>
      </c>
      <c r="BI7" s="24">
        <v>0</v>
      </c>
      <c r="BJ7" s="24">
        <v>0</v>
      </c>
      <c r="BK7" s="24">
        <v>1194.1500000000001</v>
      </c>
      <c r="BL7" s="24">
        <v>1206.79</v>
      </c>
      <c r="BM7" s="24">
        <v>1258.43</v>
      </c>
      <c r="BN7" s="24">
        <v>1163.75</v>
      </c>
      <c r="BO7" s="24">
        <v>1195.47</v>
      </c>
      <c r="BP7" s="24">
        <v>1182.1099999999999</v>
      </c>
      <c r="BQ7" s="24">
        <v>95.37</v>
      </c>
      <c r="BR7" s="24">
        <v>99.35</v>
      </c>
      <c r="BS7" s="24">
        <v>97.48</v>
      </c>
      <c r="BT7" s="24">
        <v>100</v>
      </c>
      <c r="BU7" s="24">
        <v>79.27</v>
      </c>
      <c r="BV7" s="24">
        <v>72.260000000000005</v>
      </c>
      <c r="BW7" s="24">
        <v>71.84</v>
      </c>
      <c r="BX7" s="24">
        <v>73.36</v>
      </c>
      <c r="BY7" s="24">
        <v>72.599999999999994</v>
      </c>
      <c r="BZ7" s="24">
        <v>69.430000000000007</v>
      </c>
      <c r="CA7" s="24">
        <v>73.78</v>
      </c>
      <c r="CB7" s="24">
        <v>192.11</v>
      </c>
      <c r="CC7" s="24">
        <v>186.4</v>
      </c>
      <c r="CD7" s="24">
        <v>193.61</v>
      </c>
      <c r="CE7" s="24">
        <v>189.03</v>
      </c>
      <c r="CF7" s="24">
        <v>217.61</v>
      </c>
      <c r="CG7" s="24">
        <v>230.02</v>
      </c>
      <c r="CH7" s="24">
        <v>228.47</v>
      </c>
      <c r="CI7" s="24">
        <v>224.88</v>
      </c>
      <c r="CJ7" s="24">
        <v>228.64</v>
      </c>
      <c r="CK7" s="24">
        <v>239.46</v>
      </c>
      <c r="CL7" s="24">
        <v>220.62</v>
      </c>
      <c r="CM7" s="24">
        <v>48.58</v>
      </c>
      <c r="CN7" s="24">
        <v>47.56</v>
      </c>
      <c r="CO7" s="24">
        <v>44.67</v>
      </c>
      <c r="CP7" s="24">
        <v>41.94</v>
      </c>
      <c r="CQ7" s="24">
        <v>40.28</v>
      </c>
      <c r="CR7" s="24">
        <v>42.56</v>
      </c>
      <c r="CS7" s="24">
        <v>42.47</v>
      </c>
      <c r="CT7" s="24">
        <v>42.4</v>
      </c>
      <c r="CU7" s="24">
        <v>42.28</v>
      </c>
      <c r="CV7" s="24">
        <v>41.06</v>
      </c>
      <c r="CW7" s="24">
        <v>42.22</v>
      </c>
      <c r="CX7" s="24">
        <v>89.84</v>
      </c>
      <c r="CY7" s="24">
        <v>90.64</v>
      </c>
      <c r="CZ7" s="24">
        <v>91.23</v>
      </c>
      <c r="DA7" s="24">
        <v>91.36</v>
      </c>
      <c r="DB7" s="24">
        <v>91.27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2023-12-12T02:51:19Z</dcterms:created>
  <dcterms:modified xsi:type="dcterms:W3CDTF">2024-02-01T09:16:51Z</dcterms:modified>
  <cp:category/>
</cp:coreProperties>
</file>