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31.17.20\data\建設課\公営企業 経営比較分析表\R4年度分\39  水上村\下水道\"/>
    </mc:Choice>
  </mc:AlternateContent>
  <workbookProtection workbookAlgorithmName="SHA-512" workbookHashValue="5Q92zsjP3NFFtt16vCasK85DZuq/u7xdutOdGFJh4cbDD7gjN1y3/A1zDOzD08DrThpu5SmC4deIctURfSSckQ==" workbookSaltValue="u9ljMdWodBaTG+DQS5Pdc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P8" i="4"/>
  <c r="I8" i="4"/>
</calcChain>
</file>

<file path=xl/sharedStrings.xml><?xml version="1.0" encoding="utf-8"?>
<sst xmlns="http://schemas.openxmlformats.org/spreadsheetml/2006/main" count="241" uniqueCount="119">
  <si>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</si>
  <si>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</si>
  <si>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</si>
  <si>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</si>
  <si>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</si>
  <si>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</si>
  <si>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</si>
  <si>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</si>
  <si>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</si>
  <si>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</si>
  <si>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</si>
  <si>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</si>
  <si>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</si>
  <si>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</si>
  <si>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</si>
  <si>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</si>
  <si>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</si>
  <si>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</si>
  <si>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</si>
  <si>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</si>
  <si>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</si>
  <si>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</si>
  <si>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</si>
  <si>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</si>
  <si>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</si>
  <si>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</si>
  <si>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</si>
  <si>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</si>
  <si>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</si>
  <si>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</si>
  <si>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</si>
  <si>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</si>
  <si>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</si>
  <si>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</si>
  <si>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</si>
  <si>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</si>
  <si>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</si>
  <si>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</si>
  <si>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</si>
  <si>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</si>
  <si>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</si>
  <si>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</si>
  <si>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</si>
  <si>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</si>
  <si>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</si>
  <si>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</si>
  <si>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</si>
  <si>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</si>
  <si>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</si>
  <si>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</si>
  <si>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</si>
  <si>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</si>
  <si>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</si>
  <si>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</si>
  <si>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</si>
  <si>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</si>
  <si>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</si>
  <si>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</si>
  <si>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</si>
  <si>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</si>
  <si>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</si>
  <si>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</si>
  <si>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</si>
  <si>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</si>
  <si>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</si>
  <si>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</si>
  <si>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</si>
  <si>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</si>
  <si>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</si>
  <si>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</si>
  <si>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</si>
  <si>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</si>
  <si>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</si>
  <si>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</si>
  <si>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</si>
  <si>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</si>
  <si>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</si>
  <si>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</si>
  <si>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</si>
  <si>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</si>
  <si>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</si>
  <si>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</si>
  <si>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</si>
  <si>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</si>
  <si>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</si>
  <si>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</si>
  <si>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</si>
  <si>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</si>
  <si>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</si>
  <si>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</si>
  <si>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</si>
  <si>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</si>
  <si>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</si>
  <si>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</si>
  <si>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</si>
  <si>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</si>
  <si>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</si>
  <si>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水上村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</si>
  <si>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</si>
  <si>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</si>
  <si>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</si>
  <si>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</si>
  <si>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</si>
  <si>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</si>
  <si>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</si>
  <si>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</si>
  <si>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</si>
  <si>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</si>
  <si>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</si>
  <si>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</si>
  <si>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</si>
  <si>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</si>
  <si>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</si>
  <si>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</si>
  <si>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</si>
  <si>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</si>
  <si>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今後はストックマネジメント計画に基づき管渠及びマンホールポンプの計画的な更新を図っていきたい。
現在、公営企業会計移行に向けＲ３年度から事業を開始しており、Ｒ６年度からの法適用化を目指している。</t>
    <phoneticPr fontId="4"/>
  </si>
  <si>
    <t>マンホール及び管渠の点検等をストックマネジメント計画に基づき定期的に実施し、健全な下水道施設を維持できるよう、今後とも水洗化率の向上及び不必要な経費の削減等に努め、安定した経営を保っていく。
【経営戦略】
○H29.3　策定済み
※法適用化に伴い見直していく必要あり。</t>
    <phoneticPr fontId="4"/>
  </si>
  <si>
    <t>①収益的収支比率⑤経費回収率
収支比率は100未満となっており、前年度と比較すると若干の減少が見られる。前年度は修繕等が少なかったためで、今後老朽化に伴うポンプ機器等の改修及び管路の点検調査を実施すると、さらに収支比率の減少が予想される。
そのため、適正な使用料納入の確保と普及啓発による接続率の向上、維持費の削減等を行い、財源の確保に努めていきたい。
⑥汚水原価処理
汚水処理原価については、本村は公共下水道の処理場を保有しておらず流域下水に接続しているため、流域での分析が必要となっているが、維持管理費の削減、接続率の向上に努め、経営改善を図っていく。
⑧水洗化率
水洗化率については、毎年度わずかに上昇してきており、類似団体平均値を上回っている。水洗化率100％を目標に今後とも普及啓発を行っていきたい。</t>
    <rPh sb="23" eb="25">
      <t>ミマン</t>
    </rPh>
    <rPh sb="44" eb="46">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</si>
</sst>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D62-4A8A-AA71-32BD1E27CF4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6D62-4A8A-AA71-32BD1E27CF4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7F3-484F-950C-F07663DEE50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97F3-484F-950C-F07663DEE50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92.13</c:v>
                </c:pt>
                <c:pt idx="1">
                  <c:v>92.86</c:v>
                </c:pt>
                <c:pt idx="2">
                  <c:v>92.91</c:v>
                </c:pt>
                <c:pt idx="3">
                  <c:v>92.78</c:v>
                </c:pt>
                <c:pt idx="4">
                  <c:v>92.89</c:v>
                </c:pt>
              </c:numCache>
            </c:numRef>
          </c:val>
          <c:extLst>
            <c:ext xmlns:c16="http://schemas.microsoft.com/office/drawing/2014/chart" uri="{C3380CC4-5D6E-409C-BE32-E72D297353CC}">
              <c16:uniqueId val="{00000000-235B-4BC2-B6A1-5769704A500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235B-4BC2-B6A1-5769704A500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91.22</c:v>
                </c:pt>
                <c:pt idx="1">
                  <c:v>97.44</c:v>
                </c:pt>
                <c:pt idx="2">
                  <c:v>97.08</c:v>
                </c:pt>
                <c:pt idx="3">
                  <c:v>100.59</c:v>
                </c:pt>
                <c:pt idx="4">
                  <c:v>99.73</c:v>
                </c:pt>
              </c:numCache>
            </c:numRef>
          </c:val>
          <c:extLst>
            <c:ext xmlns:c16="http://schemas.microsoft.com/office/drawing/2014/chart" uri="{C3380CC4-5D6E-409C-BE32-E72D297353CC}">
              <c16:uniqueId val="{00000000-E37C-483F-9250-17454A6B906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7C-483F-9250-17454A6B906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F07-4A8E-9C9A-FEFE79603E8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07-4A8E-9C9A-FEFE79603E8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F6E-469B-9DEA-483CE0B2386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6E-469B-9DEA-483CE0B2386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FE7-487A-BE3D-015372D51F5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E7-487A-BE3D-015372D51F5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39-4F81-A33D-6D392412A03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39-4F81-A33D-6D392412A03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362-4316-8035-50522FF793C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1362-4316-8035-50522FF793C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63.19</c:v>
                </c:pt>
                <c:pt idx="1">
                  <c:v>81.17</c:v>
                </c:pt>
                <c:pt idx="2">
                  <c:v>84.2</c:v>
                </c:pt>
                <c:pt idx="3">
                  <c:v>93.46</c:v>
                </c:pt>
                <c:pt idx="4">
                  <c:v>83.59</c:v>
                </c:pt>
              </c:numCache>
            </c:numRef>
          </c:val>
          <c:extLst>
            <c:ext xmlns:c16="http://schemas.microsoft.com/office/drawing/2014/chart" uri="{C3380CC4-5D6E-409C-BE32-E72D297353CC}">
              <c16:uniqueId val="{00000000-0B7D-4D18-BA60-EF388CD1FAE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0B7D-4D18-BA60-EF388CD1FAE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204.15</c:v>
                </c:pt>
                <c:pt idx="1">
                  <c:v>158.51</c:v>
                </c:pt>
                <c:pt idx="2">
                  <c:v>157.79</c:v>
                </c:pt>
                <c:pt idx="3">
                  <c:v>148.19</c:v>
                </c:pt>
                <c:pt idx="4">
                  <c:v>165.65</c:v>
                </c:pt>
              </c:numCache>
            </c:numRef>
          </c:val>
          <c:extLst>
            <c:ext xmlns:c16="http://schemas.microsoft.com/office/drawing/2014/chart" uri="{C3380CC4-5D6E-409C-BE32-E72D297353CC}">
              <c16:uniqueId val="{00000000-12DD-475E-A129-6B7FFEF580C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12DD-475E-A129-6B7FFEF580C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D16"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熊本県　水上村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D2</v>
      </c>
      <c r="X8" s="35"/>
      <c r="Y8" s="35"/>
      <c r="Z8" s="35"/>
      <c r="AA8" s="35"/>
      <c r="AB8" s="35"/>
      <c r="AC8" s="35"/>
      <c r="AD8" s="36" t="str">
        <f>データ!$M$6</f>
        <v>非設置</v>
      </c>
      <c r="AE8" s="36"/>
      <c r="AF8" s="36"/>
      <c r="AG8" s="36"/>
      <c r="AH8" s="36"/>
      <c r="AI8" s="36"/>
      <c r="AJ8" s="36"/>
      <c r="AK8" s="3"/>
      <c r="AL8" s="37">
        <f>データ!S6</f>
        <v>2035</v>
      </c>
      <c r="AM8" s="37"/>
      <c r="AN8" s="37"/>
      <c r="AO8" s="37"/>
      <c r="AP8" s="37"/>
      <c r="AQ8" s="37"/>
      <c r="AR8" s="37"/>
      <c r="AS8" s="37"/>
      <c r="AT8" s="38">
        <f>データ!T6</f>
        <v>190.96</v>
      </c>
      <c r="AU8" s="38"/>
      <c r="AV8" s="38"/>
      <c r="AW8" s="38"/>
      <c r="AX8" s="38"/>
      <c r="AY8" s="38"/>
      <c r="AZ8" s="38"/>
      <c r="BA8" s="38"/>
      <c r="BB8" s="38">
        <f>データ!U6</f>
        <v>10.66</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47.49</v>
      </c>
      <c r="Q10" s="38"/>
      <c r="R10" s="38"/>
      <c r="S10" s="38"/>
      <c r="T10" s="38"/>
      <c r="U10" s="38"/>
      <c r="V10" s="38"/>
      <c r="W10" s="38">
        <f>データ!Q6</f>
        <v>100</v>
      </c>
      <c r="X10" s="38"/>
      <c r="Y10" s="38"/>
      <c r="Z10" s="38"/>
      <c r="AA10" s="38"/>
      <c r="AB10" s="38"/>
      <c r="AC10" s="38"/>
      <c r="AD10" s="37">
        <f>データ!R6</f>
        <v>3160</v>
      </c>
      <c r="AE10" s="37"/>
      <c r="AF10" s="37"/>
      <c r="AG10" s="37"/>
      <c r="AH10" s="37"/>
      <c r="AI10" s="37"/>
      <c r="AJ10" s="37"/>
      <c r="AK10" s="2"/>
      <c r="AL10" s="37">
        <f>データ!V6</f>
        <v>956</v>
      </c>
      <c r="AM10" s="37"/>
      <c r="AN10" s="37"/>
      <c r="AO10" s="37"/>
      <c r="AP10" s="37"/>
      <c r="AQ10" s="37"/>
      <c r="AR10" s="37"/>
      <c r="AS10" s="37"/>
      <c r="AT10" s="38">
        <f>データ!W6</f>
        <v>0.41</v>
      </c>
      <c r="AU10" s="38"/>
      <c r="AV10" s="38"/>
      <c r="AW10" s="38"/>
      <c r="AX10" s="38"/>
      <c r="AY10" s="38"/>
      <c r="AZ10" s="38"/>
      <c r="BA10" s="38"/>
      <c r="BB10" s="38">
        <f>データ!X6</f>
        <v>2331.71</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【1,182.11】</v>
      </c>
      <c r="I86" s="12" t="str">
        <f>データ!CA6</f>
        <v>【73.78】</v>
      </c>
      <c r="J86" s="12" t="str">
        <f>データ!CL6</f>
        <v>【220.62】</v>
      </c>
      <c r="K86" s="12" t="str">
        <f>データ!CW6</f>
        <v>【42.22】</v>
      </c>
      <c r="L86" s="12" t="str">
        <f>データ!DH6</f>
        <v>【85.67】</v>
      </c>
      <c r="M86" s="12" t="s">
        <v>43</v>
      </c>
      <c r="N86" s="12" t="s">
        <v>43</v>
      </c>
      <c r="O86" s="12" t="str">
        <f>データ!EO6</f>
        <v>【0.13】</v>
      </c>
    </row>
  </sheetData>
  <sheetProtection algorithmName="SHA-512" hashValue="lJSJB83AB/aIHu5HH4Fbi5aTh2+ndVRVVV0hvyeXJK0e0AoUFVFNHsLt+XxIY0ZPwuOBBeKsaxA5jcJzyKvhXw==" saltValue="+QczRkdXkV8AWm7De/fnp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435074</v>
      </c>
      <c r="D6" s="19">
        <f t="shared" si="3"/>
        <v>47</v>
      </c>
      <c r="E6" s="19">
        <f t="shared" si="3"/>
        <v>17</v>
      </c>
      <c r="F6" s="19">
        <f t="shared" si="3"/>
        <v>4</v>
      </c>
      <c r="G6" s="19">
        <f t="shared" si="3"/>
        <v>0</v>
      </c>
      <c r="H6" s="19" t="str">
        <f t="shared" si="3"/>
        <v>熊本県　水上村</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47.49</v>
      </c>
      <c r="Q6" s="20">
        <f t="shared" si="3"/>
        <v>100</v>
      </c>
      <c r="R6" s="20">
        <f t="shared" si="3"/>
        <v>3160</v>
      </c>
      <c r="S6" s="20">
        <f t="shared" si="3"/>
        <v>2035</v>
      </c>
      <c r="T6" s="20">
        <f t="shared" si="3"/>
        <v>190.96</v>
      </c>
      <c r="U6" s="20">
        <f t="shared" si="3"/>
        <v>10.66</v>
      </c>
      <c r="V6" s="20">
        <f t="shared" si="3"/>
        <v>956</v>
      </c>
      <c r="W6" s="20">
        <f t="shared" si="3"/>
        <v>0.41</v>
      </c>
      <c r="X6" s="20">
        <f t="shared" si="3"/>
        <v>2331.71</v>
      </c>
      <c r="Y6" s="21">
        <f>IF(Y7="",NA(),Y7)</f>
        <v>91.22</v>
      </c>
      <c r="Z6" s="21">
        <f t="shared" ref="Z6:AH6" si="4">IF(Z7="",NA(),Z7)</f>
        <v>97.44</v>
      </c>
      <c r="AA6" s="21">
        <f t="shared" si="4"/>
        <v>97.08</v>
      </c>
      <c r="AB6" s="21">
        <f t="shared" si="4"/>
        <v>100.59</v>
      </c>
      <c r="AC6" s="21">
        <f t="shared" si="4"/>
        <v>99.73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63.19</v>
      </c>
      <c r="BR6" s="21">
        <f t="shared" ref="BR6:BZ6" si="8">IF(BR7="",NA(),BR7)</f>
        <v>81.17</v>
      </c>
      <c r="BS6" s="21">
        <f t="shared" si="8"/>
        <v>84.2</v>
      </c>
      <c r="BT6" s="21">
        <f t="shared" si="8"/>
        <v>93.46</v>
      </c>
      <c r="BU6" s="21">
        <f t="shared" si="8"/>
        <v>83.59</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204.15</v>
      </c>
      <c r="CC6" s="21">
        <f t="shared" ref="CC6:CK6" si="9">IF(CC7="",NA(),CC7)</f>
        <v>158.51</v>
      </c>
      <c r="CD6" s="21">
        <f t="shared" si="9"/>
        <v>157.79</v>
      </c>
      <c r="CE6" s="21">
        <f t="shared" si="9"/>
        <v>148.19</v>
      </c>
      <c r="CF6" s="21">
        <f t="shared" si="9"/>
        <v>165.65</v>
      </c>
      <c r="CG6" s="21">
        <f t="shared" si="9"/>
        <v>230.02</v>
      </c>
      <c r="CH6" s="21">
        <f t="shared" si="9"/>
        <v>228.47</v>
      </c>
      <c r="CI6" s="21">
        <f t="shared" si="9"/>
        <v>224.88</v>
      </c>
      <c r="CJ6" s="21">
        <f t="shared" si="9"/>
        <v>228.64</v>
      </c>
      <c r="CK6" s="21">
        <f t="shared" si="9"/>
        <v>239.46</v>
      </c>
      <c r="CL6" s="20" t="str">
        <f>IF(CL7="","",IF(CL7="-","【-】","【"&amp;SUBSTITUTE(TEXT(CL7,"#,##0.00"),"-","△")&amp;"】"))</f>
        <v>【220.62】</v>
      </c>
      <c r="CM6" s="21" t="str">
        <f>IF(CM7="",NA(),CM7)</f>
        <v>-</v>
      </c>
      <c r="CN6" s="21" t="str">
        <f t="shared" ref="CN6:CV6" si="10">IF(CN7="",NA(),CN7)</f>
        <v>-</v>
      </c>
      <c r="CO6" s="21" t="str">
        <f t="shared" si="10"/>
        <v>-</v>
      </c>
      <c r="CP6" s="21" t="str">
        <f t="shared" si="10"/>
        <v>-</v>
      </c>
      <c r="CQ6" s="21" t="str">
        <f t="shared" si="10"/>
        <v>-</v>
      </c>
      <c r="CR6" s="21">
        <f t="shared" si="10"/>
        <v>42.56</v>
      </c>
      <c r="CS6" s="21">
        <f t="shared" si="10"/>
        <v>42.47</v>
      </c>
      <c r="CT6" s="21">
        <f t="shared" si="10"/>
        <v>42.4</v>
      </c>
      <c r="CU6" s="21">
        <f t="shared" si="10"/>
        <v>42.28</v>
      </c>
      <c r="CV6" s="21">
        <f t="shared" si="10"/>
        <v>41.06</v>
      </c>
      <c r="CW6" s="20" t="str">
        <f>IF(CW7="","",IF(CW7="-","【-】","【"&amp;SUBSTITUTE(TEXT(CW7,"#,##0.00"),"-","△")&amp;"】"))</f>
        <v>【42.22】</v>
      </c>
      <c r="CX6" s="21">
        <f>IF(CX7="",NA(),CX7)</f>
        <v>92.13</v>
      </c>
      <c r="CY6" s="21">
        <f t="shared" ref="CY6:DG6" si="11">IF(CY7="",NA(),CY7)</f>
        <v>92.86</v>
      </c>
      <c r="CZ6" s="21">
        <f t="shared" si="11"/>
        <v>92.91</v>
      </c>
      <c r="DA6" s="21">
        <f t="shared" si="11"/>
        <v>92.78</v>
      </c>
      <c r="DB6" s="21">
        <f t="shared" si="11"/>
        <v>92.89</v>
      </c>
      <c r="DC6" s="21">
        <f t="shared" si="11"/>
        <v>83.32</v>
      </c>
      <c r="DD6" s="21">
        <f t="shared" si="11"/>
        <v>83.75</v>
      </c>
      <c r="DE6" s="21">
        <f t="shared" si="11"/>
        <v>84.19</v>
      </c>
      <c r="DF6" s="21">
        <f t="shared" si="11"/>
        <v>84.34</v>
      </c>
      <c r="DG6" s="21">
        <f t="shared" si="11"/>
        <v>84.34</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5" s="22" customFormat="1" x14ac:dyDescent="0.15">
      <c r="A7" s="14"/>
      <c r="B7" s="23">
        <v>2022</v>
      </c>
      <c r="C7" s="23">
        <v>435074</v>
      </c>
      <c r="D7" s="23">
        <v>47</v>
      </c>
      <c r="E7" s="23">
        <v>17</v>
      </c>
      <c r="F7" s="23">
        <v>4</v>
      </c>
      <c r="G7" s="23">
        <v>0</v>
      </c>
      <c r="H7" s="23" t="s">
        <v>97</v>
      </c>
      <c r="I7" s="23" t="s">
        <v>98</v>
      </c>
      <c r="J7" s="23" t="s">
        <v>99</v>
      </c>
      <c r="K7" s="23" t="s">
        <v>100</v>
      </c>
      <c r="L7" s="23" t="s">
        <v>101</v>
      </c>
      <c r="M7" s="23" t="s">
        <v>102</v>
      </c>
      <c r="N7" s="24" t="s">
        <v>103</v>
      </c>
      <c r="O7" s="24" t="s">
        <v>104</v>
      </c>
      <c r="P7" s="24">
        <v>47.49</v>
      </c>
      <c r="Q7" s="24">
        <v>100</v>
      </c>
      <c r="R7" s="24">
        <v>3160</v>
      </c>
      <c r="S7" s="24">
        <v>2035</v>
      </c>
      <c r="T7" s="24">
        <v>190.96</v>
      </c>
      <c r="U7" s="24">
        <v>10.66</v>
      </c>
      <c r="V7" s="24">
        <v>956</v>
      </c>
      <c r="W7" s="24">
        <v>0.41</v>
      </c>
      <c r="X7" s="24">
        <v>2331.71</v>
      </c>
      <c r="Y7" s="24">
        <v>91.22</v>
      </c>
      <c r="Z7" s="24">
        <v>97.44</v>
      </c>
      <c r="AA7" s="24">
        <v>97.08</v>
      </c>
      <c r="AB7" s="24">
        <v>100.59</v>
      </c>
      <c r="AC7" s="24">
        <v>99.73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1194.1500000000001</v>
      </c>
      <c r="BL7" s="24">
        <v>1206.79</v>
      </c>
      <c r="BM7" s="24">
        <v>1258.43</v>
      </c>
      <c r="BN7" s="24">
        <v>1163.75</v>
      </c>
      <c r="BO7" s="24">
        <v>1195.47</v>
      </c>
      <c r="BP7" s="24">
        <v>1182.1099999999999</v>
      </c>
      <c r="BQ7" s="24">
        <v>63.19</v>
      </c>
      <c r="BR7" s="24">
        <v>81.17</v>
      </c>
      <c r="BS7" s="24">
        <v>84.2</v>
      </c>
      <c r="BT7" s="24">
        <v>93.46</v>
      </c>
      <c r="BU7" s="24">
        <v>83.59</v>
      </c>
      <c r="BV7" s="24">
        <v>72.260000000000005</v>
      </c>
      <c r="BW7" s="24">
        <v>71.84</v>
      </c>
      <c r="BX7" s="24">
        <v>73.36</v>
      </c>
      <c r="BY7" s="24">
        <v>72.599999999999994</v>
      </c>
      <c r="BZ7" s="24">
        <v>69.430000000000007</v>
      </c>
      <c r="CA7" s="24">
        <v>73.78</v>
      </c>
      <c r="CB7" s="24">
        <v>204.15</v>
      </c>
      <c r="CC7" s="24">
        <v>158.51</v>
      </c>
      <c r="CD7" s="24">
        <v>157.79</v>
      </c>
      <c r="CE7" s="24">
        <v>148.19</v>
      </c>
      <c r="CF7" s="24">
        <v>165.65</v>
      </c>
      <c r="CG7" s="24">
        <v>230.02</v>
      </c>
      <c r="CH7" s="24">
        <v>228.47</v>
      </c>
      <c r="CI7" s="24">
        <v>224.88</v>
      </c>
      <c r="CJ7" s="24">
        <v>228.64</v>
      </c>
      <c r="CK7" s="24">
        <v>239.46</v>
      </c>
      <c r="CL7" s="24">
        <v>220.62</v>
      </c>
      <c r="CM7" s="24" t="s">
        <v>103</v>
      </c>
      <c r="CN7" s="24" t="s">
        <v>103</v>
      </c>
      <c r="CO7" s="24" t="s">
        <v>103</v>
      </c>
      <c r="CP7" s="24" t="s">
        <v>103</v>
      </c>
      <c r="CQ7" s="24" t="s">
        <v>103</v>
      </c>
      <c r="CR7" s="24">
        <v>42.56</v>
      </c>
      <c r="CS7" s="24">
        <v>42.47</v>
      </c>
      <c r="CT7" s="24">
        <v>42.4</v>
      </c>
      <c r="CU7" s="24">
        <v>42.28</v>
      </c>
      <c r="CV7" s="24">
        <v>41.06</v>
      </c>
      <c r="CW7" s="24">
        <v>42.22</v>
      </c>
      <c r="CX7" s="24">
        <v>92.13</v>
      </c>
      <c r="CY7" s="24">
        <v>92.86</v>
      </c>
      <c r="CZ7" s="24">
        <v>92.91</v>
      </c>
      <c r="DA7" s="24">
        <v>92.78</v>
      </c>
      <c r="DB7" s="24">
        <v>92.89</v>
      </c>
      <c r="DC7" s="24">
        <v>83.32</v>
      </c>
      <c r="DD7" s="24">
        <v>83.75</v>
      </c>
      <c r="DE7" s="24">
        <v>84.19</v>
      </c>
      <c r="DF7" s="24">
        <v>84.34</v>
      </c>
      <c r="DG7" s="24">
        <v>84.34</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0.36</v>
      </c>
      <c r="EL7" s="24">
        <v>0.39</v>
      </c>
      <c r="EM7" s="24">
        <v>0.1</v>
      </c>
      <c r="EN7" s="24">
        <v>0.08</v>
      </c>
      <c r="EO7" s="24">
        <v>0.13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2023-12-12T02:51:18Z</dcterms:created>
  <dcterms:modified xsi:type="dcterms:W3CDTF">2024-02-21T00:54:07Z</dcterms:modified>
  <cp:category/>
</cp:coreProperties>
</file>