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File-sv\L-data\４建設課\02：上下水道係\01：上水道\2023年度（Ｒ05年度）\08：公文書\10：地方公営企業決算状況調査\20240117_公営企業に係る経営比較分析表（令和４年度決算）の分析等について（依頼）\37 多良木町\下水道\"/>
    </mc:Choice>
  </mc:AlternateContent>
  <xr:revisionPtr revIDLastSave="0" documentId="13_ncr:1_{6BF51DCA-DE9B-4F64-8BDE-65CE396C071B}" xr6:coauthVersionLast="47" xr6:coauthVersionMax="47" xr10:uidLastSave="{00000000-0000-0000-0000-000000000000}"/>
  <workbookProtection workbookAlgorithmName="SHA-512" workbookHashValue="GCrtFpw32UTyO/vds0JgjJn9goPO9wbF+K4Ybohf1vcqhExcWcLOFbk3gm0qHsb0eNskhgULiJbYwQwfOkk36w==" workbookSaltValue="R/ewn3CG6UHC+62B9w/sYg==" workbookSpinCount="100000" lockStructure="1"/>
  <bookViews>
    <workbookView xWindow="14250" yWindow="270" windowWidth="14160" windowHeight="9330" xr2:uid="{00000000-000D-0000-FFFF-FFFF00000000}"/>
  </bookViews>
  <sheets>
    <sheet name="法非適用_下水道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6" i="4"/>
  <c r="K86" i="4"/>
  <c r="J86" i="4"/>
  <c r="E86" i="4"/>
  <c r="BB10" i="4"/>
  <c r="AT10" i="4"/>
  <c r="AL10" i="4"/>
  <c r="P10" i="4"/>
  <c r="I10" i="4"/>
  <c r="P8" i="4"/>
  <c r="I8" i="4"/>
</calcChain>
</file>

<file path=xl/sharedStrings.xml><?xml version="1.0" encoding="utf-8"?>
<sst xmlns="http://schemas.openxmlformats.org/spreadsheetml/2006/main" count="241" uniqueCount="118">
  <si>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</si>
  <si>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</si>
  <si>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</si>
  <si>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</si>
  <si>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</si>
  <si>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</si>
  <si>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</si>
  <si>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</si>
  <si>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</si>
  <si>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</si>
  <si>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</si>
  <si>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</si>
  <si>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</si>
  <si>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</si>
  <si>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</si>
  <si>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</si>
  <si>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</si>
  <si>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</si>
  <si>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</si>
  <si>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</si>
  <si>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</si>
  <si>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</si>
  <si>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</si>
  <si>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</si>
  <si>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</si>
  <si>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</si>
  <si>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</si>
  <si>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</si>
  <si>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</si>
  <si>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</si>
  <si>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</si>
  <si>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</si>
  <si>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</si>
  <si>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</si>
  <si>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</si>
  <si>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</si>
  <si>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</si>
  <si>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</si>
  <si>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</si>
  <si>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</si>
  <si>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</si>
  <si>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</si>
  <si>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</si>
  <si>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</si>
  <si>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</si>
  <si>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</si>
  <si>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</si>
  <si>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</si>
  <si>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</si>
  <si>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</si>
  <si>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</si>
  <si>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</si>
  <si>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</si>
  <si>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</si>
  <si>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</si>
  <si>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</si>
  <si>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</si>
  <si>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</si>
  <si>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</si>
  <si>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</si>
  <si>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</si>
  <si>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</si>
  <si>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</si>
  <si>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</si>
  <si>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</si>
  <si>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</si>
  <si>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</si>
  <si>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</si>
  <si>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</si>
  <si>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</si>
  <si>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</si>
  <si>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</si>
  <si>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</si>
  <si>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</si>
  <si>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</si>
  <si>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</si>
  <si>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</si>
  <si>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</si>
  <si>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</si>
  <si>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</si>
  <si>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</si>
  <si>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</si>
  <si>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</si>
  <si>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</si>
  <si>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</si>
  <si>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</si>
  <si>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</si>
  <si>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</si>
  <si>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</si>
  <si>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</si>
  <si>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</si>
  <si>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</si>
  <si>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</si>
  <si>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</si>
  <si>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</si>
  <si>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</si>
  <si>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</si>
  <si>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多良木町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</si>
  <si>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</si>
  <si>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</si>
  <si>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</si>
  <si>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</si>
  <si>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</si>
  <si>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</si>
  <si>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</si>
  <si>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</si>
  <si>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</si>
  <si>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</si>
  <si>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</si>
  <si>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</si>
  <si>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</si>
  <si>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</si>
  <si>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</si>
  <si>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</si>
  <si>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</si>
  <si>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  法定耐用年数に達するまでにはまだ期間があり、大規模な改修計画等はなく、定期点検等を実施し維持管理に努める。
　マンホールポンプにおいては、ストックマネジメント計画に基づき計画的に更新していく。</t>
    <phoneticPr fontId="4"/>
  </si>
  <si>
    <t>①収益的収支比率については、前年度と同程度の比
　率となっており、今後は分担金納付者の減少によ
　る減益や、今後の管路老朽化に伴う修繕等が増加
　することも推察されるため、使用料収入の確保、
　支出の抑制に努める必要がある。
④企業債残高対事業規模比率については、ほぼ全額
　公費負担しており、整備も完了していることから
　償還が進み減少していく予定である。
⑤経費回収率について、類似団体を上回っているが
　近年は使用料収入で汚水処理費を賄えていない状
　況が続いており、使用料金の滞納対策強化等の対
　策を行う必要がある。
⑥汚水処理原価について、近年は接続率の向上によ
　り有収水量が増加したことで横ばい状況であるが
　、処理区域内人口の減少により有収水量の減少が
　見込まれることから、維持管理費の削減等に努め　
　る必要がある。　　　　　　　　　　　　　　　⑧水洗化率においては、接続促進施策により増加し
　ているが、少子高齢化に伴い、高齢世帯における
　接続が進まない現状であることが課題となってい
　る。</t>
    <rPh sb="14" eb="17">
      <t>ゼンネンド</t>
    </rPh>
    <rPh sb="18" eb="21">
      <t>ドウテイド</t>
    </rPh>
    <rPh sb="33" eb="35">
      <t>コンゴ</t>
    </rPh>
    <rPh sb="191" eb="195">
      <t>ルイジダンタイ</t>
    </rPh>
    <rPh sb="196" eb="198">
      <t>ウワマワ</t>
    </rPh>
    <phoneticPr fontId="4"/>
  </si>
  <si>
    <t xml:space="preserve">  本町においては、直近での改修・改築の計画はなく、起債残高も計画的な償還により減少傾向にあるが、一般会計繰入金への依存が続くため、下水道への接続促進を図り、使用料収入の増加に努める。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</si>
</sst>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EE-444F-8019-D1C12D275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0.36</c:v>
                </c:pt>
                <c:pt idx="2">
                  <c:v>0.39</c:v>
                </c:pt>
                <c:pt idx="3">
                  <c:v>0.1</c:v>
                </c:pt>
                <c:pt idx="4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EE-444F-8019-D1C12D275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AA-4746-95AA-27AF5AB1E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42.56</c:v>
                </c:pt>
                <c:pt idx="1">
                  <c:v>42.47</c:v>
                </c:pt>
                <c:pt idx="2">
                  <c:v>42.4</c:v>
                </c:pt>
                <c:pt idx="3">
                  <c:v>42.28</c:v>
                </c:pt>
                <c:pt idx="4">
                  <c:v>41.06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AA-4746-95AA-27AF5AB1E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75.09</c:v>
                </c:pt>
                <c:pt idx="1">
                  <c:v>76.48</c:v>
                </c:pt>
                <c:pt idx="2">
                  <c:v>78.97</c:v>
                </c:pt>
                <c:pt idx="3">
                  <c:v>81.400000000000006</c:v>
                </c:pt>
                <c:pt idx="4">
                  <c:v>83.21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18-454D-85AC-ED55E9C92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83.32</c:v>
                </c:pt>
                <c:pt idx="1">
                  <c:v>83.75</c:v>
                </c:pt>
                <c:pt idx="2">
                  <c:v>84.19</c:v>
                </c:pt>
                <c:pt idx="3">
                  <c:v>84.34</c:v>
                </c:pt>
                <c:pt idx="4">
                  <c:v>84.34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18-454D-85AC-ED55E9C92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77.27</c:v>
                </c:pt>
                <c:pt idx="1">
                  <c:v>70.819999999999993</c:v>
                </c:pt>
                <c:pt idx="2">
                  <c:v>70.97</c:v>
                </c:pt>
                <c:pt idx="3">
                  <c:v>65.8</c:v>
                </c:pt>
                <c:pt idx="4">
                  <c:v>61.99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0-40AF-A94C-13363F91C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E0-40AF-A94C-13363F91C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12-4B9D-AA2D-811E05A3F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12-4B9D-AA2D-811E05A3F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D-460C-AB28-2F54CE76D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7D-460C-AB28-2F54CE76D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95-45AB-A517-F3A0E2A0E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95-45AB-A517-F3A0E2A0E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5-4111-A695-7D25EDB7B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85-4111-A695-7D25EDB7B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1499.84</c:v>
                </c:pt>
                <c:pt idx="1">
                  <c:v>1369.05</c:v>
                </c:pt>
                <c:pt idx="2">
                  <c:v>1227.1199999999999</c:v>
                </c:pt>
                <c:pt idx="3">
                  <c:v>1082.3599999999999</c:v>
                </c:pt>
                <c:pt idx="4">
                  <c:v>998.92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ED-4969-B80C-8342A7809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1194.1500000000001</c:v>
                </c:pt>
                <c:pt idx="1">
                  <c:v>1206.79</c:v>
                </c:pt>
                <c:pt idx="2">
                  <c:v>1258.43</c:v>
                </c:pt>
                <c:pt idx="3">
                  <c:v>1163.75</c:v>
                </c:pt>
                <c:pt idx="4">
                  <c:v>1195.47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ED-4969-B80C-8342A7809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92.09</c:v>
                </c:pt>
                <c:pt idx="1">
                  <c:v>94.63</c:v>
                </c:pt>
                <c:pt idx="2">
                  <c:v>92.54</c:v>
                </c:pt>
                <c:pt idx="3">
                  <c:v>99.45</c:v>
                </c:pt>
                <c:pt idx="4">
                  <c:v>91.4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DC-46E7-A897-0291ADD25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72.260000000000005</c:v>
                </c:pt>
                <c:pt idx="1">
                  <c:v>71.84</c:v>
                </c:pt>
                <c:pt idx="2">
                  <c:v>73.36</c:v>
                </c:pt>
                <c:pt idx="3">
                  <c:v>72.599999999999994</c:v>
                </c:pt>
                <c:pt idx="4">
                  <c:v>69.430000000000007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DC-46E7-A897-0291ADD25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190.14</c:v>
                </c:pt>
                <c:pt idx="1">
                  <c:v>191.11</c:v>
                </c:pt>
                <c:pt idx="2">
                  <c:v>190.49</c:v>
                </c:pt>
                <c:pt idx="3">
                  <c:v>176.64</c:v>
                </c:pt>
                <c:pt idx="4">
                  <c:v>188.17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FA-4D15-AB8C-E7E98A1EB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230.02</c:v>
                </c:pt>
                <c:pt idx="1">
                  <c:v>228.47</c:v>
                </c:pt>
                <c:pt idx="2">
                  <c:v>224.88</c:v>
                </c:pt>
                <c:pt idx="3">
                  <c:v>228.64</c:v>
                </c:pt>
                <c:pt idx="4">
                  <c:v>239.46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FA-4D15-AB8C-E7E98A1EB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【1,182.11】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U40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</row>
    <row r="3" spans="1:78" ht="9.75" customHeight="1" x14ac:dyDescent="0.15">
      <c r="A3" s="2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</row>
    <row r="4" spans="1:78" ht="9.75" customHeight="1" x14ac:dyDescent="0.15">
      <c r="A4" s="2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1" t="str">
        <f>データ!H6</f>
        <v>熊本県　多良木町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0" t="s">
        <v>1</v>
      </c>
      <c r="C7" s="60"/>
      <c r="D7" s="60"/>
      <c r="E7" s="60"/>
      <c r="F7" s="60"/>
      <c r="G7" s="60"/>
      <c r="H7" s="60"/>
      <c r="I7" s="60" t="s">
        <v>2</v>
      </c>
      <c r="J7" s="60"/>
      <c r="K7" s="60"/>
      <c r="L7" s="60"/>
      <c r="M7" s="60"/>
      <c r="N7" s="60"/>
      <c r="O7" s="60"/>
      <c r="P7" s="60" t="s">
        <v>3</v>
      </c>
      <c r="Q7" s="60"/>
      <c r="R7" s="60"/>
      <c r="S7" s="60"/>
      <c r="T7" s="60"/>
      <c r="U7" s="60"/>
      <c r="V7" s="60"/>
      <c r="W7" s="60" t="s">
        <v>4</v>
      </c>
      <c r="X7" s="60"/>
      <c r="Y7" s="60"/>
      <c r="Z7" s="60"/>
      <c r="AA7" s="60"/>
      <c r="AB7" s="60"/>
      <c r="AC7" s="60"/>
      <c r="AD7" s="60" t="s">
        <v>5</v>
      </c>
      <c r="AE7" s="60"/>
      <c r="AF7" s="60"/>
      <c r="AG7" s="60"/>
      <c r="AH7" s="60"/>
      <c r="AI7" s="60"/>
      <c r="AJ7" s="60"/>
      <c r="AK7" s="3"/>
      <c r="AL7" s="60" t="s">
        <v>6</v>
      </c>
      <c r="AM7" s="60"/>
      <c r="AN7" s="60"/>
      <c r="AO7" s="60"/>
      <c r="AP7" s="60"/>
      <c r="AQ7" s="60"/>
      <c r="AR7" s="60"/>
      <c r="AS7" s="60"/>
      <c r="AT7" s="60" t="s">
        <v>7</v>
      </c>
      <c r="AU7" s="60"/>
      <c r="AV7" s="60"/>
      <c r="AW7" s="60"/>
      <c r="AX7" s="60"/>
      <c r="AY7" s="60"/>
      <c r="AZ7" s="60"/>
      <c r="BA7" s="60"/>
      <c r="BB7" s="60" t="s">
        <v>8</v>
      </c>
      <c r="BC7" s="60"/>
      <c r="BD7" s="60"/>
      <c r="BE7" s="60"/>
      <c r="BF7" s="60"/>
      <c r="BG7" s="60"/>
      <c r="BH7" s="60"/>
      <c r="BI7" s="60"/>
      <c r="BJ7" s="3"/>
      <c r="BK7" s="3"/>
      <c r="BL7" s="63" t="s">
        <v>9</v>
      </c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5"/>
    </row>
    <row r="8" spans="1:78" ht="18.75" customHeight="1" x14ac:dyDescent="0.15">
      <c r="A8" s="2"/>
      <c r="B8" s="66" t="str">
        <f>データ!I6</f>
        <v>法非適用</v>
      </c>
      <c r="C8" s="66"/>
      <c r="D8" s="66"/>
      <c r="E8" s="66"/>
      <c r="F8" s="66"/>
      <c r="G8" s="66"/>
      <c r="H8" s="66"/>
      <c r="I8" s="66" t="str">
        <f>データ!J6</f>
        <v>下水道事業</v>
      </c>
      <c r="J8" s="66"/>
      <c r="K8" s="66"/>
      <c r="L8" s="66"/>
      <c r="M8" s="66"/>
      <c r="N8" s="66"/>
      <c r="O8" s="66"/>
      <c r="P8" s="66" t="str">
        <f>データ!K6</f>
        <v>特定環境保全公共下水道</v>
      </c>
      <c r="Q8" s="66"/>
      <c r="R8" s="66"/>
      <c r="S8" s="66"/>
      <c r="T8" s="66"/>
      <c r="U8" s="66"/>
      <c r="V8" s="66"/>
      <c r="W8" s="66" t="str">
        <f>データ!L6</f>
        <v>D2</v>
      </c>
      <c r="X8" s="66"/>
      <c r="Y8" s="66"/>
      <c r="Z8" s="66"/>
      <c r="AA8" s="66"/>
      <c r="AB8" s="66"/>
      <c r="AC8" s="66"/>
      <c r="AD8" s="67" t="str">
        <f>データ!$M$6</f>
        <v>非設置</v>
      </c>
      <c r="AE8" s="67"/>
      <c r="AF8" s="67"/>
      <c r="AG8" s="67"/>
      <c r="AH8" s="67"/>
      <c r="AI8" s="67"/>
      <c r="AJ8" s="67"/>
      <c r="AK8" s="3"/>
      <c r="AL8" s="55">
        <f>データ!S6</f>
        <v>8828</v>
      </c>
      <c r="AM8" s="55"/>
      <c r="AN8" s="55"/>
      <c r="AO8" s="55"/>
      <c r="AP8" s="55"/>
      <c r="AQ8" s="55"/>
      <c r="AR8" s="55"/>
      <c r="AS8" s="55"/>
      <c r="AT8" s="54">
        <f>データ!T6</f>
        <v>165.86</v>
      </c>
      <c r="AU8" s="54"/>
      <c r="AV8" s="54"/>
      <c r="AW8" s="54"/>
      <c r="AX8" s="54"/>
      <c r="AY8" s="54"/>
      <c r="AZ8" s="54"/>
      <c r="BA8" s="54"/>
      <c r="BB8" s="54">
        <f>データ!U6</f>
        <v>53.23</v>
      </c>
      <c r="BC8" s="54"/>
      <c r="BD8" s="54"/>
      <c r="BE8" s="54"/>
      <c r="BF8" s="54"/>
      <c r="BG8" s="54"/>
      <c r="BH8" s="54"/>
      <c r="BI8" s="54"/>
      <c r="BJ8" s="3"/>
      <c r="BK8" s="3"/>
      <c r="BL8" s="68" t="s">
        <v>10</v>
      </c>
      <c r="BM8" s="69"/>
      <c r="BN8" s="58" t="s">
        <v>11</v>
      </c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9"/>
    </row>
    <row r="9" spans="1:78" ht="18.75" customHeight="1" x14ac:dyDescent="0.15">
      <c r="A9" s="2"/>
      <c r="B9" s="60" t="s">
        <v>12</v>
      </c>
      <c r="C9" s="60"/>
      <c r="D9" s="60"/>
      <c r="E9" s="60"/>
      <c r="F9" s="60"/>
      <c r="G9" s="60"/>
      <c r="H9" s="60"/>
      <c r="I9" s="60" t="s">
        <v>13</v>
      </c>
      <c r="J9" s="60"/>
      <c r="K9" s="60"/>
      <c r="L9" s="60"/>
      <c r="M9" s="60"/>
      <c r="N9" s="60"/>
      <c r="O9" s="60"/>
      <c r="P9" s="60" t="s">
        <v>14</v>
      </c>
      <c r="Q9" s="60"/>
      <c r="R9" s="60"/>
      <c r="S9" s="60"/>
      <c r="T9" s="60"/>
      <c r="U9" s="60"/>
      <c r="V9" s="60"/>
      <c r="W9" s="60" t="s">
        <v>15</v>
      </c>
      <c r="X9" s="60"/>
      <c r="Y9" s="60"/>
      <c r="Z9" s="60"/>
      <c r="AA9" s="60"/>
      <c r="AB9" s="60"/>
      <c r="AC9" s="60"/>
      <c r="AD9" s="60" t="s">
        <v>16</v>
      </c>
      <c r="AE9" s="60"/>
      <c r="AF9" s="60"/>
      <c r="AG9" s="60"/>
      <c r="AH9" s="60"/>
      <c r="AI9" s="60"/>
      <c r="AJ9" s="60"/>
      <c r="AK9" s="3"/>
      <c r="AL9" s="60" t="s">
        <v>17</v>
      </c>
      <c r="AM9" s="60"/>
      <c r="AN9" s="60"/>
      <c r="AO9" s="60"/>
      <c r="AP9" s="60"/>
      <c r="AQ9" s="60"/>
      <c r="AR9" s="60"/>
      <c r="AS9" s="60"/>
      <c r="AT9" s="60" t="s">
        <v>18</v>
      </c>
      <c r="AU9" s="60"/>
      <c r="AV9" s="60"/>
      <c r="AW9" s="60"/>
      <c r="AX9" s="60"/>
      <c r="AY9" s="60"/>
      <c r="AZ9" s="60"/>
      <c r="BA9" s="60"/>
      <c r="BB9" s="60" t="s">
        <v>19</v>
      </c>
      <c r="BC9" s="60"/>
      <c r="BD9" s="60"/>
      <c r="BE9" s="60"/>
      <c r="BF9" s="60"/>
      <c r="BG9" s="60"/>
      <c r="BH9" s="60"/>
      <c r="BI9" s="60"/>
      <c r="BJ9" s="3"/>
      <c r="BK9" s="3"/>
      <c r="BL9" s="61" t="s">
        <v>20</v>
      </c>
      <c r="BM9" s="62"/>
      <c r="BN9" s="52" t="s">
        <v>21</v>
      </c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3"/>
    </row>
    <row r="10" spans="1:78" ht="18.75" customHeight="1" x14ac:dyDescent="0.15">
      <c r="A10" s="2"/>
      <c r="B10" s="54" t="str">
        <f>データ!N6</f>
        <v>-</v>
      </c>
      <c r="C10" s="54"/>
      <c r="D10" s="54"/>
      <c r="E10" s="54"/>
      <c r="F10" s="54"/>
      <c r="G10" s="54"/>
      <c r="H10" s="54"/>
      <c r="I10" s="54" t="str">
        <f>データ!O6</f>
        <v>該当数値なし</v>
      </c>
      <c r="J10" s="54"/>
      <c r="K10" s="54"/>
      <c r="L10" s="54"/>
      <c r="M10" s="54"/>
      <c r="N10" s="54"/>
      <c r="O10" s="54"/>
      <c r="P10" s="54">
        <f>データ!P6</f>
        <v>65.510000000000005</v>
      </c>
      <c r="Q10" s="54"/>
      <c r="R10" s="54"/>
      <c r="S10" s="54"/>
      <c r="T10" s="54"/>
      <c r="U10" s="54"/>
      <c r="V10" s="54"/>
      <c r="W10" s="54">
        <f>データ!Q6</f>
        <v>100</v>
      </c>
      <c r="X10" s="54"/>
      <c r="Y10" s="54"/>
      <c r="Z10" s="54"/>
      <c r="AA10" s="54"/>
      <c r="AB10" s="54"/>
      <c r="AC10" s="54"/>
      <c r="AD10" s="55">
        <f>データ!R6</f>
        <v>4290</v>
      </c>
      <c r="AE10" s="55"/>
      <c r="AF10" s="55"/>
      <c r="AG10" s="55"/>
      <c r="AH10" s="55"/>
      <c r="AI10" s="55"/>
      <c r="AJ10" s="55"/>
      <c r="AK10" s="2"/>
      <c r="AL10" s="55">
        <f>データ!V6</f>
        <v>5688</v>
      </c>
      <c r="AM10" s="55"/>
      <c r="AN10" s="55"/>
      <c r="AO10" s="55"/>
      <c r="AP10" s="55"/>
      <c r="AQ10" s="55"/>
      <c r="AR10" s="55"/>
      <c r="AS10" s="55"/>
      <c r="AT10" s="54">
        <f>データ!W6</f>
        <v>3.32</v>
      </c>
      <c r="AU10" s="54"/>
      <c r="AV10" s="54"/>
      <c r="AW10" s="54"/>
      <c r="AX10" s="54"/>
      <c r="AY10" s="54"/>
      <c r="AZ10" s="54"/>
      <c r="BA10" s="54"/>
      <c r="BB10" s="54">
        <f>データ!X6</f>
        <v>1713.25</v>
      </c>
      <c r="BC10" s="54"/>
      <c r="BD10" s="54"/>
      <c r="BE10" s="54"/>
      <c r="BF10" s="54"/>
      <c r="BG10" s="54"/>
      <c r="BH10" s="54"/>
      <c r="BI10" s="54"/>
      <c r="BJ10" s="2"/>
      <c r="BK10" s="2"/>
      <c r="BL10" s="56" t="s">
        <v>22</v>
      </c>
      <c r="BM10" s="57"/>
      <c r="BN10" s="45" t="s">
        <v>23</v>
      </c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7" t="s">
        <v>24</v>
      </c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</row>
    <row r="14" spans="1:78" ht="13.5" customHeight="1" x14ac:dyDescent="0.15">
      <c r="A14" s="2"/>
      <c r="B14" s="49" t="s">
        <v>25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1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116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115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117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44</v>
      </c>
      <c r="H86" s="12" t="str">
        <f>データ!BP6</f>
        <v>【1,182.11】</v>
      </c>
      <c r="I86" s="12" t="str">
        <f>データ!CA6</f>
        <v>【73.78】</v>
      </c>
      <c r="J86" s="12" t="str">
        <f>データ!CL6</f>
        <v>【220.62】</v>
      </c>
      <c r="K86" s="12" t="str">
        <f>データ!CW6</f>
        <v>【42.22】</v>
      </c>
      <c r="L86" s="12" t="str">
        <f>データ!DH6</f>
        <v>【85.67】</v>
      </c>
      <c r="M86" s="12" t="s">
        <v>43</v>
      </c>
      <c r="N86" s="12" t="s">
        <v>44</v>
      </c>
      <c r="O86" s="12" t="str">
        <f>データ!EO6</f>
        <v>【0.13】</v>
      </c>
    </row>
  </sheetData>
  <sheetProtection algorithmName="SHA-512" hashValue="P/aMNOu9wXKlsWQs8OTFhsGQ4CUwuBZHzfDtdzqx0WBgQ7+9bQu7t66FxdFpPCpcFSmDa+hv9I/VVsOB8YJQAw==" saltValue="vOd7Bu20SUP/WJwh99pdE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28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56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57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58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59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60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61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62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63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64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65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66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67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15">
      <c r="A6" s="14" t="s">
        <v>96</v>
      </c>
      <c r="B6" s="19">
        <f>B7</f>
        <v>2022</v>
      </c>
      <c r="C6" s="19">
        <f t="shared" ref="C6:X6" si="3">C7</f>
        <v>435058</v>
      </c>
      <c r="D6" s="19">
        <f t="shared" si="3"/>
        <v>47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熊本県　多良木町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65.510000000000005</v>
      </c>
      <c r="Q6" s="20">
        <f t="shared" si="3"/>
        <v>100</v>
      </c>
      <c r="R6" s="20">
        <f t="shared" si="3"/>
        <v>4290</v>
      </c>
      <c r="S6" s="20">
        <f t="shared" si="3"/>
        <v>8828</v>
      </c>
      <c r="T6" s="20">
        <f t="shared" si="3"/>
        <v>165.86</v>
      </c>
      <c r="U6" s="20">
        <f t="shared" si="3"/>
        <v>53.23</v>
      </c>
      <c r="V6" s="20">
        <f t="shared" si="3"/>
        <v>5688</v>
      </c>
      <c r="W6" s="20">
        <f t="shared" si="3"/>
        <v>3.32</v>
      </c>
      <c r="X6" s="20">
        <f t="shared" si="3"/>
        <v>1713.25</v>
      </c>
      <c r="Y6" s="21">
        <f>IF(Y7="",NA(),Y7)</f>
        <v>77.27</v>
      </c>
      <c r="Z6" s="21">
        <f t="shared" ref="Z6:AH6" si="4">IF(Z7="",NA(),Z7)</f>
        <v>70.819999999999993</v>
      </c>
      <c r="AA6" s="21">
        <f t="shared" si="4"/>
        <v>70.97</v>
      </c>
      <c r="AB6" s="21">
        <f t="shared" si="4"/>
        <v>65.8</v>
      </c>
      <c r="AC6" s="21">
        <f t="shared" si="4"/>
        <v>61.99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1499.84</v>
      </c>
      <c r="BG6" s="21">
        <f t="shared" ref="BG6:BO6" si="7">IF(BG7="",NA(),BG7)</f>
        <v>1369.05</v>
      </c>
      <c r="BH6" s="21">
        <f t="shared" si="7"/>
        <v>1227.1199999999999</v>
      </c>
      <c r="BI6" s="21">
        <f t="shared" si="7"/>
        <v>1082.3599999999999</v>
      </c>
      <c r="BJ6" s="21">
        <f t="shared" si="7"/>
        <v>998.92</v>
      </c>
      <c r="BK6" s="21">
        <f t="shared" si="7"/>
        <v>1194.1500000000001</v>
      </c>
      <c r="BL6" s="21">
        <f t="shared" si="7"/>
        <v>1206.79</v>
      </c>
      <c r="BM6" s="21">
        <f t="shared" si="7"/>
        <v>1258.43</v>
      </c>
      <c r="BN6" s="21">
        <f t="shared" si="7"/>
        <v>1163.75</v>
      </c>
      <c r="BO6" s="21">
        <f t="shared" si="7"/>
        <v>1195.47</v>
      </c>
      <c r="BP6" s="20" t="str">
        <f>IF(BP7="","",IF(BP7="-","【-】","【"&amp;SUBSTITUTE(TEXT(BP7,"#,##0.00"),"-","△")&amp;"】"))</f>
        <v>【1,182.11】</v>
      </c>
      <c r="BQ6" s="21">
        <f>IF(BQ7="",NA(),BQ7)</f>
        <v>92.09</v>
      </c>
      <c r="BR6" s="21">
        <f t="shared" ref="BR6:BZ6" si="8">IF(BR7="",NA(),BR7)</f>
        <v>94.63</v>
      </c>
      <c r="BS6" s="21">
        <f t="shared" si="8"/>
        <v>92.54</v>
      </c>
      <c r="BT6" s="21">
        <f t="shared" si="8"/>
        <v>99.45</v>
      </c>
      <c r="BU6" s="21">
        <f t="shared" si="8"/>
        <v>91.4</v>
      </c>
      <c r="BV6" s="21">
        <f t="shared" si="8"/>
        <v>72.260000000000005</v>
      </c>
      <c r="BW6" s="21">
        <f t="shared" si="8"/>
        <v>71.84</v>
      </c>
      <c r="BX6" s="21">
        <f t="shared" si="8"/>
        <v>73.36</v>
      </c>
      <c r="BY6" s="21">
        <f t="shared" si="8"/>
        <v>72.599999999999994</v>
      </c>
      <c r="BZ6" s="21">
        <f t="shared" si="8"/>
        <v>69.430000000000007</v>
      </c>
      <c r="CA6" s="20" t="str">
        <f>IF(CA7="","",IF(CA7="-","【-】","【"&amp;SUBSTITUTE(TEXT(CA7,"#,##0.00"),"-","△")&amp;"】"))</f>
        <v>【73.78】</v>
      </c>
      <c r="CB6" s="21">
        <f>IF(CB7="",NA(),CB7)</f>
        <v>190.14</v>
      </c>
      <c r="CC6" s="21">
        <f t="shared" ref="CC6:CK6" si="9">IF(CC7="",NA(),CC7)</f>
        <v>191.11</v>
      </c>
      <c r="CD6" s="21">
        <f t="shared" si="9"/>
        <v>190.49</v>
      </c>
      <c r="CE6" s="21">
        <f t="shared" si="9"/>
        <v>176.64</v>
      </c>
      <c r="CF6" s="21">
        <f t="shared" si="9"/>
        <v>188.17</v>
      </c>
      <c r="CG6" s="21">
        <f t="shared" si="9"/>
        <v>230.02</v>
      </c>
      <c r="CH6" s="21">
        <f t="shared" si="9"/>
        <v>228.47</v>
      </c>
      <c r="CI6" s="21">
        <f t="shared" si="9"/>
        <v>224.88</v>
      </c>
      <c r="CJ6" s="21">
        <f t="shared" si="9"/>
        <v>228.64</v>
      </c>
      <c r="CK6" s="21">
        <f t="shared" si="9"/>
        <v>239.46</v>
      </c>
      <c r="CL6" s="20" t="str">
        <f>IF(CL7="","",IF(CL7="-","【-】","【"&amp;SUBSTITUTE(TEXT(CL7,"#,##0.00"),"-","△")&amp;"】"))</f>
        <v>【220.62】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>
        <f t="shared" si="10"/>
        <v>42.56</v>
      </c>
      <c r="CS6" s="21">
        <f t="shared" si="10"/>
        <v>42.47</v>
      </c>
      <c r="CT6" s="21">
        <f t="shared" si="10"/>
        <v>42.4</v>
      </c>
      <c r="CU6" s="21">
        <f t="shared" si="10"/>
        <v>42.28</v>
      </c>
      <c r="CV6" s="21">
        <f t="shared" si="10"/>
        <v>41.06</v>
      </c>
      <c r="CW6" s="20" t="str">
        <f>IF(CW7="","",IF(CW7="-","【-】","【"&amp;SUBSTITUTE(TEXT(CW7,"#,##0.00"),"-","△")&amp;"】"))</f>
        <v>【42.22】</v>
      </c>
      <c r="CX6" s="21">
        <f>IF(CX7="",NA(),CX7)</f>
        <v>75.09</v>
      </c>
      <c r="CY6" s="21">
        <f t="shared" ref="CY6:DG6" si="11">IF(CY7="",NA(),CY7)</f>
        <v>76.48</v>
      </c>
      <c r="CZ6" s="21">
        <f t="shared" si="11"/>
        <v>78.97</v>
      </c>
      <c r="DA6" s="21">
        <f t="shared" si="11"/>
        <v>81.400000000000006</v>
      </c>
      <c r="DB6" s="21">
        <f t="shared" si="11"/>
        <v>83.21</v>
      </c>
      <c r="DC6" s="21">
        <f t="shared" si="11"/>
        <v>83.32</v>
      </c>
      <c r="DD6" s="21">
        <f t="shared" si="11"/>
        <v>83.75</v>
      </c>
      <c r="DE6" s="21">
        <f t="shared" si="11"/>
        <v>84.19</v>
      </c>
      <c r="DF6" s="21">
        <f t="shared" si="11"/>
        <v>84.34</v>
      </c>
      <c r="DG6" s="21">
        <f t="shared" si="11"/>
        <v>84.34</v>
      </c>
      <c r="DH6" s="20" t="str">
        <f>IF(DH7="","",IF(DH7="-","【-】","【"&amp;SUBSTITUTE(TEXT(DH7,"#,##0.00"),"-","△")&amp;"】"))</f>
        <v>【85.67】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0.13</v>
      </c>
      <c r="EK6" s="21">
        <f t="shared" si="14"/>
        <v>0.36</v>
      </c>
      <c r="EL6" s="21">
        <f t="shared" si="14"/>
        <v>0.39</v>
      </c>
      <c r="EM6" s="21">
        <f t="shared" si="14"/>
        <v>0.1</v>
      </c>
      <c r="EN6" s="21">
        <f t="shared" si="14"/>
        <v>0.08</v>
      </c>
      <c r="EO6" s="20" t="str">
        <f>IF(EO7="","",IF(EO7="-","【-】","【"&amp;SUBSTITUTE(TEXT(EO7,"#,##0.00"),"-","△")&amp;"】"))</f>
        <v>【0.13】</v>
      </c>
    </row>
    <row r="7" spans="1:145" s="22" customFormat="1" x14ac:dyDescent="0.15">
      <c r="A7" s="14"/>
      <c r="B7" s="23">
        <v>2022</v>
      </c>
      <c r="C7" s="23">
        <v>435058</v>
      </c>
      <c r="D7" s="23">
        <v>47</v>
      </c>
      <c r="E7" s="23">
        <v>17</v>
      </c>
      <c r="F7" s="23">
        <v>4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65.510000000000005</v>
      </c>
      <c r="Q7" s="24">
        <v>100</v>
      </c>
      <c r="R7" s="24">
        <v>4290</v>
      </c>
      <c r="S7" s="24">
        <v>8828</v>
      </c>
      <c r="T7" s="24">
        <v>165.86</v>
      </c>
      <c r="U7" s="24">
        <v>53.23</v>
      </c>
      <c r="V7" s="24">
        <v>5688</v>
      </c>
      <c r="W7" s="24">
        <v>3.32</v>
      </c>
      <c r="X7" s="24">
        <v>1713.25</v>
      </c>
      <c r="Y7" s="24">
        <v>77.27</v>
      </c>
      <c r="Z7" s="24">
        <v>70.819999999999993</v>
      </c>
      <c r="AA7" s="24">
        <v>70.97</v>
      </c>
      <c r="AB7" s="24">
        <v>65.8</v>
      </c>
      <c r="AC7" s="24">
        <v>61.99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1499.84</v>
      </c>
      <c r="BG7" s="24">
        <v>1369.05</v>
      </c>
      <c r="BH7" s="24">
        <v>1227.1199999999999</v>
      </c>
      <c r="BI7" s="24">
        <v>1082.3599999999999</v>
      </c>
      <c r="BJ7" s="24">
        <v>998.92</v>
      </c>
      <c r="BK7" s="24">
        <v>1194.1500000000001</v>
      </c>
      <c r="BL7" s="24">
        <v>1206.79</v>
      </c>
      <c r="BM7" s="24">
        <v>1258.43</v>
      </c>
      <c r="BN7" s="24">
        <v>1163.75</v>
      </c>
      <c r="BO7" s="24">
        <v>1195.47</v>
      </c>
      <c r="BP7" s="24">
        <v>1182.1099999999999</v>
      </c>
      <c r="BQ7" s="24">
        <v>92.09</v>
      </c>
      <c r="BR7" s="24">
        <v>94.63</v>
      </c>
      <c r="BS7" s="24">
        <v>92.54</v>
      </c>
      <c r="BT7" s="24">
        <v>99.45</v>
      </c>
      <c r="BU7" s="24">
        <v>91.4</v>
      </c>
      <c r="BV7" s="24">
        <v>72.260000000000005</v>
      </c>
      <c r="BW7" s="24">
        <v>71.84</v>
      </c>
      <c r="BX7" s="24">
        <v>73.36</v>
      </c>
      <c r="BY7" s="24">
        <v>72.599999999999994</v>
      </c>
      <c r="BZ7" s="24">
        <v>69.430000000000007</v>
      </c>
      <c r="CA7" s="24">
        <v>73.78</v>
      </c>
      <c r="CB7" s="24">
        <v>190.14</v>
      </c>
      <c r="CC7" s="24">
        <v>191.11</v>
      </c>
      <c r="CD7" s="24">
        <v>190.49</v>
      </c>
      <c r="CE7" s="24">
        <v>176.64</v>
      </c>
      <c r="CF7" s="24">
        <v>188.17</v>
      </c>
      <c r="CG7" s="24">
        <v>230.02</v>
      </c>
      <c r="CH7" s="24">
        <v>228.47</v>
      </c>
      <c r="CI7" s="24">
        <v>224.88</v>
      </c>
      <c r="CJ7" s="24">
        <v>228.64</v>
      </c>
      <c r="CK7" s="24">
        <v>239.46</v>
      </c>
      <c r="CL7" s="24">
        <v>220.62</v>
      </c>
      <c r="CM7" s="24" t="s">
        <v>103</v>
      </c>
      <c r="CN7" s="24" t="s">
        <v>103</v>
      </c>
      <c r="CO7" s="24" t="s">
        <v>103</v>
      </c>
      <c r="CP7" s="24" t="s">
        <v>103</v>
      </c>
      <c r="CQ7" s="24" t="s">
        <v>103</v>
      </c>
      <c r="CR7" s="24">
        <v>42.56</v>
      </c>
      <c r="CS7" s="24">
        <v>42.47</v>
      </c>
      <c r="CT7" s="24">
        <v>42.4</v>
      </c>
      <c r="CU7" s="24">
        <v>42.28</v>
      </c>
      <c r="CV7" s="24">
        <v>41.06</v>
      </c>
      <c r="CW7" s="24">
        <v>42.22</v>
      </c>
      <c r="CX7" s="24">
        <v>75.09</v>
      </c>
      <c r="CY7" s="24">
        <v>76.48</v>
      </c>
      <c r="CZ7" s="24">
        <v>78.97</v>
      </c>
      <c r="DA7" s="24">
        <v>81.400000000000006</v>
      </c>
      <c r="DB7" s="24">
        <v>83.21</v>
      </c>
      <c r="DC7" s="24">
        <v>83.32</v>
      </c>
      <c r="DD7" s="24">
        <v>83.75</v>
      </c>
      <c r="DE7" s="24">
        <v>84.19</v>
      </c>
      <c r="DF7" s="24">
        <v>84.34</v>
      </c>
      <c r="DG7" s="24">
        <v>84.34</v>
      </c>
      <c r="DH7" s="24">
        <v>85.67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0.13</v>
      </c>
      <c r="EK7" s="24">
        <v>0.36</v>
      </c>
      <c r="EL7" s="24">
        <v>0.39</v>
      </c>
      <c r="EM7" s="24">
        <v>0.1</v>
      </c>
      <c r="EN7" s="24">
        <v>0.08</v>
      </c>
      <c r="EO7" s="24">
        <v>0.13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111</v>
      </c>
    </row>
    <row r="13" spans="1:145" x14ac:dyDescent="0.15">
      <c r="B13" t="s">
        <v>112</v>
      </c>
      <c r="C13" t="s">
        <v>113</v>
      </c>
      <c r="D13" t="s">
        <v>113</v>
      </c>
      <c r="E13" t="s">
        <v>113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大森博範</cp:lastModifiedBy>
  <dcterms:created xsi:type="dcterms:W3CDTF">2023-12-12T02:51:17Z</dcterms:created>
  <dcterms:modified xsi:type="dcterms:W3CDTF">2024-01-26T04:12:59Z</dcterms:modified>
  <cp:category/>
</cp:coreProperties>
</file>