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profile\redirect\h-ogata\Desktop\20240131〆_公営企業に係る経営比較分析表について\36 錦町\下水道\"/>
    </mc:Choice>
  </mc:AlternateContent>
  <xr:revisionPtr revIDLastSave="0" documentId="13_ncr:1_{5FD42567-FC8A-4ADA-B801-0A43420015A9}" xr6:coauthVersionLast="47" xr6:coauthVersionMax="47" xr10:uidLastSave="{00000000-0000-0000-0000-000000000000}"/>
  <workbookProtection workbookAlgorithmName="SHA-512" workbookHashValue="eXtKl/tUDJGYR5Cm5+dmuti3gi5pI1gnyEepkB3ItrJYFr0GzLX3eWn7gc9JbYvlzxtGQLMP/FXSCdXtRiXxlg==" workbookSaltValue="KuHE7Ro6v2/EsVogv/8JPw=="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P10" i="4"/>
  <c r="I10" i="4"/>
  <c r="B10" i="4"/>
  <c r="AL8" i="4"/>
  <c r="P8" i="4"/>
  <c r="I8" i="4"/>
</calcChain>
</file>

<file path=xl/sharedStrings.xml><?xml version="1.0" encoding="utf-8"?>
<sst xmlns="http://schemas.openxmlformats.org/spreadsheetml/2006/main" count="241" uniqueCount="121">
  <si>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</si>
  <si>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</si>
  <si>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</si>
  <si>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</si>
  <si>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</si>
  <si>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</si>
  <si>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</si>
  <si>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</si>
  <si>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</si>
  <si>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</si>
  <si>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</si>
  <si>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</si>
  <si>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</si>
  <si>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</si>
  <si>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</si>
  <si>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</si>
  <si>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</si>
  <si>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</si>
  <si>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</si>
  <si>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</si>
  <si>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</si>
  <si>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</si>
  <si>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</si>
  <si>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</si>
  <si>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</si>
  <si>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</si>
  <si>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</si>
  <si>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</si>
  <si>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</si>
  <si>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</si>
  <si>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</si>
  <si>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</si>
  <si>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</si>
  <si>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</si>
  <si>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</si>
  <si>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</si>
  <si>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</si>
  <si>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</si>
  <si>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</si>
  <si>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</si>
  <si>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</si>
  <si>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</si>
  <si>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</si>
  <si>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</si>
  <si>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</si>
  <si>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</si>
  <si>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</si>
  <si>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</si>
  <si>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</si>
  <si>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</si>
  <si>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</si>
  <si>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</si>
  <si>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</si>
  <si>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</si>
  <si>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</si>
  <si>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</si>
  <si>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</si>
  <si>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</si>
  <si>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</si>
  <si>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</si>
  <si>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</si>
  <si>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</si>
  <si>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</si>
  <si>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</si>
  <si>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</si>
  <si>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</si>
  <si>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</si>
  <si>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</si>
  <si>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</si>
  <si>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</si>
  <si>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</si>
  <si>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</si>
  <si>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</si>
  <si>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</si>
  <si>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</si>
  <si>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</si>
  <si>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</si>
  <si>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</si>
  <si>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</si>
  <si>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</si>
  <si>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</si>
  <si>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</si>
  <si>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</si>
  <si>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</si>
  <si>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</si>
  <si>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</si>
  <si>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</si>
  <si>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</si>
  <si>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</si>
  <si>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</si>
  <si>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</si>
  <si>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</si>
  <si>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</si>
  <si>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</si>
  <si>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</si>
  <si>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</si>
  <si>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</si>
  <si>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</si>
  <si>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錦町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</si>
  <si>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</si>
  <si>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</si>
  <si>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</si>
  <si>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</si>
  <si>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</si>
  <si>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</si>
  <si>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</si>
  <si>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</si>
  <si>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</si>
  <si>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</si>
  <si>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</si>
  <si>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</si>
  <si>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</si>
  <si>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</si>
  <si>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</si>
  <si>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</si>
  <si>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</si>
  <si>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</si>
  <si>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</si>
  <si>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平成5年度から下水道事業に着手しており、管路等の施設は比較的新しいのですが、平成30年度に実施したストックマネジメント計画策定の結果、毎年1,000万円以上の更新工事を実施することが、管路・施設の健全性及び財政面を総合考慮して最適であると示されました。
令和3年度に実施した料金改定の増収見込みの財源を活用し、今後の改築更新工事を計画していきます。</t>
    <rPh sb="76" eb="78">
      <t>イジョウ</t>
    </rPh>
    <rPh sb="130" eb="132">
      <t>ネンド</t>
    </rPh>
    <phoneticPr fontId="4"/>
  </si>
  <si>
    <t>①収益的収支比率（経常収益に対する経常費用の割合）については、水洗化率の向上に伴う料金収入の増及び料金改定等により総収益が向上しているものの、地方債償還金や工事費がそれ以上に掛かってしまった為、赤字になっています。今後も下水道接続率の向上による料金収入の確保と共に、費用の削減を行い改善していきます。
④企業債残高対事業規模比率（営業収益に対する企業債現在高の割合）については、類似団体より低い状況です。要因として、地方債の償還については大部分を一般会計からの繰入金により負担しているためです。
⑤経費回収率（使用料収入で回収すべき経費をどの程度使用料で賄えているか）については、類似団体より高く当値も100％となっています。令和2年度までは減少傾向でしたが、令和3年度の料金改定により上昇傾向にあり、今後も改善していく見込みです。
⑥汚水処理原価（有収水量1㎥あたりの汚水処理費）については、類似団体より低い状況です。今後も下水道の接続率向上による有収水量を増加させ、経営の改善を図っていきます。
⑧水洗化率（汚水処理区域内人口のうち実際に水洗便所を設置して汚水処理している人口の割合）については類似団体より低い状況ですが、町単独の補助制度等を推進し改善していきます。</t>
    <rPh sb="97" eb="99">
      <t>アカジ</t>
    </rPh>
    <rPh sb="110" eb="113">
      <t>ゲスイドウ</t>
    </rPh>
    <rPh sb="113" eb="115">
      <t>セツゾク</t>
    </rPh>
    <rPh sb="115" eb="116">
      <t>リツ</t>
    </rPh>
    <rPh sb="117" eb="119">
      <t>コウジョウ</t>
    </rPh>
    <rPh sb="122" eb="124">
      <t>リョウキン</t>
    </rPh>
    <rPh sb="124" eb="126">
      <t>シュウニュウ</t>
    </rPh>
    <rPh sb="127" eb="129">
      <t>カクホ</t>
    </rPh>
    <rPh sb="130" eb="131">
      <t>トモ</t>
    </rPh>
    <rPh sb="133" eb="135">
      <t>ヒヨウ</t>
    </rPh>
    <rPh sb="136" eb="138">
      <t>サクゲン</t>
    </rPh>
    <rPh sb="139" eb="140">
      <t>オコナ</t>
    </rPh>
    <rPh sb="219" eb="222">
      <t>ダイブブン</t>
    </rPh>
    <rPh sb="299" eb="300">
      <t>チ</t>
    </rPh>
    <rPh sb="333" eb="335">
      <t>ネンド</t>
    </rPh>
    <rPh sb="343" eb="345">
      <t>ジョウショウ</t>
    </rPh>
    <rPh sb="345" eb="347">
      <t>ケイコウ</t>
    </rPh>
    <rPh sb="351" eb="353">
      <t>コンゴ</t>
    </rPh>
    <rPh sb="410" eb="412">
      <t>コンゴ</t>
    </rPh>
    <rPh sb="413" eb="415">
      <t>ゲスイ</t>
    </rPh>
    <rPh sb="415" eb="416">
      <t>ドウ</t>
    </rPh>
    <rPh sb="417" eb="419">
      <t>セツゾク</t>
    </rPh>
    <rPh sb="419" eb="420">
      <t>リツ</t>
    </rPh>
    <rPh sb="420" eb="422">
      <t>コウジョウ</t>
    </rPh>
    <rPh sb="425" eb="427">
      <t>ユウシュウ</t>
    </rPh>
    <rPh sb="427" eb="429">
      <t>スイリョウ</t>
    </rPh>
    <rPh sb="430" eb="432">
      <t>ゾウカ</t>
    </rPh>
    <rPh sb="435" eb="437">
      <t>ケイエイ</t>
    </rPh>
    <rPh sb="438" eb="440">
      <t>カイゼン</t>
    </rPh>
    <rPh sb="441" eb="442">
      <t>ハカ</t>
    </rPh>
    <rPh sb="526" eb="528">
      <t>カイゼン</t>
    </rPh>
    <phoneticPr fontId="4"/>
  </si>
  <si>
    <t>　平成28年度に策定しました経営戦略に記載しておりますとおり、下水道事業（特環）については一般会計からの繰入に依存している状況です（令和4年度は約41.5％）。水洗化率も減少傾向にあり、接続促進をどのような方法で上昇させるかが課題となっています。人口減少社会の中、今後の有収水量は減少に転じていく見込ですので、計画的な料金改定により収入を確保します。
　また、施設の適正な維持管理のため更新事業も計画的に実施します。
　令和6年度から公営企業会計に移行し、事業の『見える化』をはかり、安定した事業経営を目指します。</t>
    <rPh sb="85" eb="87">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</si>
</sst>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EED-41A6-A9A3-D8A96100AAE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c:ext xmlns:c16="http://schemas.microsoft.com/office/drawing/2014/chart" uri="{C3380CC4-5D6E-409C-BE32-E72D297353CC}">
              <c16:uniqueId val="{00000001-6EED-41A6-A9A3-D8A96100AAE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A65-4291-A084-C42F1CB3BD0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c:ext xmlns:c16="http://schemas.microsoft.com/office/drawing/2014/chart" uri="{C3380CC4-5D6E-409C-BE32-E72D297353CC}">
              <c16:uniqueId val="{00000001-5A65-4291-A084-C42F1CB3BD0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68.34</c:v>
                </c:pt>
                <c:pt idx="1">
                  <c:v>69.930000000000007</c:v>
                </c:pt>
                <c:pt idx="2">
                  <c:v>69.45</c:v>
                </c:pt>
                <c:pt idx="3">
                  <c:v>71.41</c:v>
                </c:pt>
                <c:pt idx="4">
                  <c:v>67.17</c:v>
                </c:pt>
              </c:numCache>
            </c:numRef>
          </c:val>
          <c:extLst>
            <c:ext xmlns:c16="http://schemas.microsoft.com/office/drawing/2014/chart" uri="{C3380CC4-5D6E-409C-BE32-E72D297353CC}">
              <c16:uniqueId val="{00000000-678E-407A-9D02-DAFD51ED4CD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c:ext xmlns:c16="http://schemas.microsoft.com/office/drawing/2014/chart" uri="{C3380CC4-5D6E-409C-BE32-E72D297353CC}">
              <c16:uniqueId val="{00000001-678E-407A-9D02-DAFD51ED4CD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88.34</c:v>
                </c:pt>
                <c:pt idx="1">
                  <c:v>86.02</c:v>
                </c:pt>
                <c:pt idx="2">
                  <c:v>82.43</c:v>
                </c:pt>
                <c:pt idx="3">
                  <c:v>78.97</c:v>
                </c:pt>
                <c:pt idx="4">
                  <c:v>79.8</c:v>
                </c:pt>
              </c:numCache>
            </c:numRef>
          </c:val>
          <c:extLst>
            <c:ext xmlns:c16="http://schemas.microsoft.com/office/drawing/2014/chart" uri="{C3380CC4-5D6E-409C-BE32-E72D297353CC}">
              <c16:uniqueId val="{00000000-2EA8-49BF-859E-F050D5F9806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EA8-49BF-859E-F050D5F9806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93D-4C0B-A81A-BEE259F17D6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3D-4C0B-A81A-BEE259F17D6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40D-4A82-BF64-1AB115D0719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0D-4A82-BF64-1AB115D0719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64C-42D5-95CA-3252AD737E4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4C-42D5-95CA-3252AD737E4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935-4751-909B-B3B648456CA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935-4751-909B-B3B648456CA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701.38</c:v>
                </c:pt>
                <c:pt idx="1">
                  <c:v>716.98</c:v>
                </c:pt>
                <c:pt idx="2">
                  <c:v>779.5</c:v>
                </c:pt>
                <c:pt idx="3" formatCode="#,##0.00;&quot;△&quot;#,##0.00">
                  <c:v>0</c:v>
                </c:pt>
                <c:pt idx="4">
                  <c:v>6.38</c:v>
                </c:pt>
              </c:numCache>
            </c:numRef>
          </c:val>
          <c:extLst>
            <c:ext xmlns:c16="http://schemas.microsoft.com/office/drawing/2014/chart" uri="{C3380CC4-5D6E-409C-BE32-E72D297353CC}">
              <c16:uniqueId val="{00000000-A4F0-456C-B23A-AB27E3A2CDB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c:ext xmlns:c16="http://schemas.microsoft.com/office/drawing/2014/chart" uri="{C3380CC4-5D6E-409C-BE32-E72D297353CC}">
              <c16:uniqueId val="{00000001-A4F0-456C-B23A-AB27E3A2CDB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78.19</c:v>
                </c:pt>
                <c:pt idx="1">
                  <c:v>74.010000000000005</c:v>
                </c:pt>
                <c:pt idx="2">
                  <c:v>68.13</c:v>
                </c:pt>
                <c:pt idx="3">
                  <c:v>91.64</c:v>
                </c:pt>
                <c:pt idx="4">
                  <c:v>100</c:v>
                </c:pt>
              </c:numCache>
            </c:numRef>
          </c:val>
          <c:extLst>
            <c:ext xmlns:c16="http://schemas.microsoft.com/office/drawing/2014/chart" uri="{C3380CC4-5D6E-409C-BE32-E72D297353CC}">
              <c16:uniqueId val="{00000000-A454-45FA-84C1-6E5C9765FCD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A454-45FA-84C1-6E5C9765FCD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227.92</c:v>
                </c:pt>
                <c:pt idx="1">
                  <c:v>249.94</c:v>
                </c:pt>
                <c:pt idx="2">
                  <c:v>267.49</c:v>
                </c:pt>
                <c:pt idx="3">
                  <c:v>208.43</c:v>
                </c:pt>
                <c:pt idx="4">
                  <c:v>198.96</c:v>
                </c:pt>
              </c:numCache>
            </c:numRef>
          </c:val>
          <c:extLst>
            <c:ext xmlns:c16="http://schemas.microsoft.com/office/drawing/2014/chart" uri="{C3380CC4-5D6E-409C-BE32-E72D297353CC}">
              <c16:uniqueId val="{00000000-5E52-43A5-B5E8-CBC6F7EE9BD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c:ext xmlns:c16="http://schemas.microsoft.com/office/drawing/2014/chart" uri="{C3380CC4-5D6E-409C-BE32-E72D297353CC}">
              <c16:uniqueId val="{00000001-5E52-43A5-B5E8-CBC6F7EE9BD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75" zoomScaleNormal="75" workbookViewId="0">
      <selection activeCell="BO84" sqref="BO8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熊本県　錦町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非設置</v>
      </c>
      <c r="AE8" s="41"/>
      <c r="AF8" s="41"/>
      <c r="AG8" s="41"/>
      <c r="AH8" s="41"/>
      <c r="AI8" s="41"/>
      <c r="AJ8" s="41"/>
      <c r="AK8" s="3"/>
      <c r="AL8" s="42">
        <f>データ!S6</f>
        <v>10282</v>
      </c>
      <c r="AM8" s="42"/>
      <c r="AN8" s="42"/>
      <c r="AO8" s="42"/>
      <c r="AP8" s="42"/>
      <c r="AQ8" s="42"/>
      <c r="AR8" s="42"/>
      <c r="AS8" s="42"/>
      <c r="AT8" s="35">
        <f>データ!T6</f>
        <v>85.04</v>
      </c>
      <c r="AU8" s="35"/>
      <c r="AV8" s="35"/>
      <c r="AW8" s="35"/>
      <c r="AX8" s="35"/>
      <c r="AY8" s="35"/>
      <c r="AZ8" s="35"/>
      <c r="BA8" s="35"/>
      <c r="BB8" s="35">
        <f>データ!U6</f>
        <v>120.91</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46.6</v>
      </c>
      <c r="Q10" s="35"/>
      <c r="R10" s="35"/>
      <c r="S10" s="35"/>
      <c r="T10" s="35"/>
      <c r="U10" s="35"/>
      <c r="V10" s="35"/>
      <c r="W10" s="35">
        <f>データ!Q6</f>
        <v>100</v>
      </c>
      <c r="X10" s="35"/>
      <c r="Y10" s="35"/>
      <c r="Z10" s="35"/>
      <c r="AA10" s="35"/>
      <c r="AB10" s="35"/>
      <c r="AC10" s="35"/>
      <c r="AD10" s="42">
        <f>データ!R6</f>
        <v>4290</v>
      </c>
      <c r="AE10" s="42"/>
      <c r="AF10" s="42"/>
      <c r="AG10" s="42"/>
      <c r="AH10" s="42"/>
      <c r="AI10" s="42"/>
      <c r="AJ10" s="42"/>
      <c r="AK10" s="2"/>
      <c r="AL10" s="42">
        <f>データ!V6</f>
        <v>4752</v>
      </c>
      <c r="AM10" s="42"/>
      <c r="AN10" s="42"/>
      <c r="AO10" s="42"/>
      <c r="AP10" s="42"/>
      <c r="AQ10" s="42"/>
      <c r="AR10" s="42"/>
      <c r="AS10" s="42"/>
      <c r="AT10" s="35">
        <f>データ!W6</f>
        <v>2.2000000000000002</v>
      </c>
      <c r="AU10" s="35"/>
      <c r="AV10" s="35"/>
      <c r="AW10" s="35"/>
      <c r="AX10" s="35"/>
      <c r="AY10" s="35"/>
      <c r="AZ10" s="35"/>
      <c r="BA10" s="35"/>
      <c r="BB10" s="35">
        <f>データ!X6</f>
        <v>2160</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119</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118</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120</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【1,182.11】</v>
      </c>
      <c r="I86" s="12" t="str">
        <f>データ!CA6</f>
        <v>【73.78】</v>
      </c>
      <c r="J86" s="12" t="str">
        <f>データ!CL6</f>
        <v>【220.62】</v>
      </c>
      <c r="K86" s="12" t="str">
        <f>データ!CW6</f>
        <v>【42.22】</v>
      </c>
      <c r="L86" s="12" t="str">
        <f>データ!DH6</f>
        <v>【85.67】</v>
      </c>
      <c r="M86" s="12" t="s">
        <v>43</v>
      </c>
      <c r="N86" s="12" t="s">
        <v>43</v>
      </c>
      <c r="O86" s="12" t="str">
        <f>データ!EO6</f>
        <v>【0.13】</v>
      </c>
    </row>
  </sheetData>
  <sheetProtection algorithmName="SHA-512" hashValue="wpTpodgRo6kLtogTVsXVDNQjMoB0i9A9FV9djxh2LnB8MG5sacVv/8e9yiljqDendJ17jAxmzzDjhOM+twJGOQ==" saltValue="wisTBY2aITBN9WT6fXklu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435015</v>
      </c>
      <c r="D6" s="19">
        <f t="shared" si="3"/>
        <v>47</v>
      </c>
      <c r="E6" s="19">
        <f t="shared" si="3"/>
        <v>17</v>
      </c>
      <c r="F6" s="19">
        <f t="shared" si="3"/>
        <v>4</v>
      </c>
      <c r="G6" s="19">
        <f t="shared" si="3"/>
        <v>0</v>
      </c>
      <c r="H6" s="19" t="str">
        <f t="shared" si="3"/>
        <v>熊本県　錦町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46.6</v>
      </c>
      <c r="Q6" s="20">
        <f t="shared" si="3"/>
        <v>100</v>
      </c>
      <c r="R6" s="20">
        <f t="shared" si="3"/>
        <v>4290</v>
      </c>
      <c r="S6" s="20">
        <f t="shared" si="3"/>
        <v>10282</v>
      </c>
      <c r="T6" s="20">
        <f t="shared" si="3"/>
        <v>85.04</v>
      </c>
      <c r="U6" s="20">
        <f t="shared" si="3"/>
        <v>120.91</v>
      </c>
      <c r="V6" s="20">
        <f t="shared" si="3"/>
        <v>4752</v>
      </c>
      <c r="W6" s="20">
        <f t="shared" si="3"/>
        <v>2.2000000000000002</v>
      </c>
      <c r="X6" s="20">
        <f t="shared" si="3"/>
        <v>2160</v>
      </c>
      <c r="Y6" s="21">
        <f>IF(Y7="",NA(),Y7)</f>
        <v>88.34</v>
      </c>
      <c r="Z6" s="21">
        <f t="shared" ref="Z6:AH6" si="4">IF(Z7="",NA(),Z7)</f>
        <v>86.02</v>
      </c>
      <c r="AA6" s="21">
        <f t="shared" si="4"/>
        <v>82.43</v>
      </c>
      <c r="AB6" s="21">
        <f t="shared" si="4"/>
        <v>78.97</v>
      </c>
      <c r="AC6" s="21">
        <f t="shared" si="4"/>
        <v>79.8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701.38</v>
      </c>
      <c r="BG6" s="21">
        <f t="shared" ref="BG6:BO6" si="7">IF(BG7="",NA(),BG7)</f>
        <v>716.98</v>
      </c>
      <c r="BH6" s="21">
        <f t="shared" si="7"/>
        <v>779.5</v>
      </c>
      <c r="BI6" s="20">
        <f t="shared" si="7"/>
        <v>0</v>
      </c>
      <c r="BJ6" s="21">
        <f t="shared" si="7"/>
        <v>6.38</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78.19</v>
      </c>
      <c r="BR6" s="21">
        <f t="shared" ref="BR6:BZ6" si="8">IF(BR7="",NA(),BR7)</f>
        <v>74.010000000000005</v>
      </c>
      <c r="BS6" s="21">
        <f t="shared" si="8"/>
        <v>68.13</v>
      </c>
      <c r="BT6" s="21">
        <f t="shared" si="8"/>
        <v>91.64</v>
      </c>
      <c r="BU6" s="21">
        <f t="shared" si="8"/>
        <v>100</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227.92</v>
      </c>
      <c r="CC6" s="21">
        <f t="shared" ref="CC6:CK6" si="9">IF(CC7="",NA(),CC7)</f>
        <v>249.94</v>
      </c>
      <c r="CD6" s="21">
        <f t="shared" si="9"/>
        <v>267.49</v>
      </c>
      <c r="CE6" s="21">
        <f t="shared" si="9"/>
        <v>208.43</v>
      </c>
      <c r="CF6" s="21">
        <f t="shared" si="9"/>
        <v>198.96</v>
      </c>
      <c r="CG6" s="21">
        <f t="shared" si="9"/>
        <v>230.02</v>
      </c>
      <c r="CH6" s="21">
        <f t="shared" si="9"/>
        <v>228.47</v>
      </c>
      <c r="CI6" s="21">
        <f t="shared" si="9"/>
        <v>224.88</v>
      </c>
      <c r="CJ6" s="21">
        <f t="shared" si="9"/>
        <v>228.64</v>
      </c>
      <c r="CK6" s="21">
        <f t="shared" si="9"/>
        <v>239.46</v>
      </c>
      <c r="CL6" s="20" t="str">
        <f>IF(CL7="","",IF(CL7="-","【-】","【"&amp;SUBSTITUTE(TEXT(CL7,"#,##0.00"),"-","△")&amp;"】"))</f>
        <v>【220.62】</v>
      </c>
      <c r="CM6" s="21" t="str">
        <f>IF(CM7="",NA(),CM7)</f>
        <v>-</v>
      </c>
      <c r="CN6" s="21" t="str">
        <f t="shared" ref="CN6:CV6" si="10">IF(CN7="",NA(),CN7)</f>
        <v>-</v>
      </c>
      <c r="CO6" s="21" t="str">
        <f t="shared" si="10"/>
        <v>-</v>
      </c>
      <c r="CP6" s="21" t="str">
        <f t="shared" si="10"/>
        <v>-</v>
      </c>
      <c r="CQ6" s="21" t="str">
        <f t="shared" si="10"/>
        <v>-</v>
      </c>
      <c r="CR6" s="21">
        <f t="shared" si="10"/>
        <v>42.56</v>
      </c>
      <c r="CS6" s="21">
        <f t="shared" si="10"/>
        <v>42.47</v>
      </c>
      <c r="CT6" s="21">
        <f t="shared" si="10"/>
        <v>42.4</v>
      </c>
      <c r="CU6" s="21">
        <f t="shared" si="10"/>
        <v>42.28</v>
      </c>
      <c r="CV6" s="21">
        <f t="shared" si="10"/>
        <v>41.06</v>
      </c>
      <c r="CW6" s="20" t="str">
        <f>IF(CW7="","",IF(CW7="-","【-】","【"&amp;SUBSTITUTE(TEXT(CW7,"#,##0.00"),"-","△")&amp;"】"))</f>
        <v>【42.22】</v>
      </c>
      <c r="CX6" s="21">
        <f>IF(CX7="",NA(),CX7)</f>
        <v>68.34</v>
      </c>
      <c r="CY6" s="21">
        <f t="shared" ref="CY6:DG6" si="11">IF(CY7="",NA(),CY7)</f>
        <v>69.930000000000007</v>
      </c>
      <c r="CZ6" s="21">
        <f t="shared" si="11"/>
        <v>69.45</v>
      </c>
      <c r="DA6" s="21">
        <f t="shared" si="11"/>
        <v>71.41</v>
      </c>
      <c r="DB6" s="21">
        <f t="shared" si="11"/>
        <v>67.17</v>
      </c>
      <c r="DC6" s="21">
        <f t="shared" si="11"/>
        <v>83.32</v>
      </c>
      <c r="DD6" s="21">
        <f t="shared" si="11"/>
        <v>83.75</v>
      </c>
      <c r="DE6" s="21">
        <f t="shared" si="11"/>
        <v>84.19</v>
      </c>
      <c r="DF6" s="21">
        <f t="shared" si="11"/>
        <v>84.34</v>
      </c>
      <c r="DG6" s="21">
        <f t="shared" si="11"/>
        <v>84.34</v>
      </c>
      <c r="DH6" s="20" t="str">
        <f>IF(DH7="","",IF(DH7="-","【-】","【"&amp;SUBSTITUTE(TEXT(DH7,"#,##0.00"),"-","△")&amp;"】"))</f>
        <v>【85.67】</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0.1</v>
      </c>
      <c r="EN6" s="21">
        <f t="shared" si="14"/>
        <v>0.08</v>
      </c>
      <c r="EO6" s="20" t="str">
        <f>IF(EO7="","",IF(EO7="-","【-】","【"&amp;SUBSTITUTE(TEXT(EO7,"#,##0.00"),"-","△")&amp;"】"))</f>
        <v>【0.13】</v>
      </c>
    </row>
    <row r="7" spans="1:145" s="22" customFormat="1" x14ac:dyDescent="0.15">
      <c r="A7" s="14"/>
      <c r="B7" s="23">
        <v>2022</v>
      </c>
      <c r="C7" s="23">
        <v>435015</v>
      </c>
      <c r="D7" s="23">
        <v>47</v>
      </c>
      <c r="E7" s="23">
        <v>17</v>
      </c>
      <c r="F7" s="23">
        <v>4</v>
      </c>
      <c r="G7" s="23">
        <v>0</v>
      </c>
      <c r="H7" s="23" t="s">
        <v>98</v>
      </c>
      <c r="I7" s="23" t="s">
        <v>99</v>
      </c>
      <c r="J7" s="23" t="s">
        <v>100</v>
      </c>
      <c r="K7" s="23" t="s">
        <v>101</v>
      </c>
      <c r="L7" s="23" t="s">
        <v>102</v>
      </c>
      <c r="M7" s="23" t="s">
        <v>103</v>
      </c>
      <c r="N7" s="24" t="s">
        <v>104</v>
      </c>
      <c r="O7" s="24" t="s">
        <v>105</v>
      </c>
      <c r="P7" s="24">
        <v>46.6</v>
      </c>
      <c r="Q7" s="24">
        <v>100</v>
      </c>
      <c r="R7" s="24">
        <v>4290</v>
      </c>
      <c r="S7" s="24">
        <v>10282</v>
      </c>
      <c r="T7" s="24">
        <v>85.04</v>
      </c>
      <c r="U7" s="24">
        <v>120.91</v>
      </c>
      <c r="V7" s="24">
        <v>4752</v>
      </c>
      <c r="W7" s="24">
        <v>2.2000000000000002</v>
      </c>
      <c r="X7" s="24">
        <v>2160</v>
      </c>
      <c r="Y7" s="24">
        <v>88.34</v>
      </c>
      <c r="Z7" s="24">
        <v>86.02</v>
      </c>
      <c r="AA7" s="24">
        <v>82.43</v>
      </c>
      <c r="AB7" s="24">
        <v>78.97</v>
      </c>
      <c r="AC7" s="24">
        <v>79.8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701.38</v>
      </c>
      <c r="BG7" s="24">
        <v>716.98</v>
      </c>
      <c r="BH7" s="24">
        <v>779.5</v>
      </c>
      <c r="BI7" s="24">
        <v>0</v>
      </c>
      <c r="BJ7" s="24">
        <v>6.38</v>
      </c>
      <c r="BK7" s="24">
        <v>1194.1500000000001</v>
      </c>
      <c r="BL7" s="24">
        <v>1206.79</v>
      </c>
      <c r="BM7" s="24">
        <v>1258.43</v>
      </c>
      <c r="BN7" s="24">
        <v>1163.75</v>
      </c>
      <c r="BO7" s="24">
        <v>1195.47</v>
      </c>
      <c r="BP7" s="24">
        <v>1182.1099999999999</v>
      </c>
      <c r="BQ7" s="24">
        <v>78.19</v>
      </c>
      <c r="BR7" s="24">
        <v>74.010000000000005</v>
      </c>
      <c r="BS7" s="24">
        <v>68.13</v>
      </c>
      <c r="BT7" s="24">
        <v>91.64</v>
      </c>
      <c r="BU7" s="24">
        <v>100</v>
      </c>
      <c r="BV7" s="24">
        <v>72.260000000000005</v>
      </c>
      <c r="BW7" s="24">
        <v>71.84</v>
      </c>
      <c r="BX7" s="24">
        <v>73.36</v>
      </c>
      <c r="BY7" s="24">
        <v>72.599999999999994</v>
      </c>
      <c r="BZ7" s="24">
        <v>69.430000000000007</v>
      </c>
      <c r="CA7" s="24">
        <v>73.78</v>
      </c>
      <c r="CB7" s="24">
        <v>227.92</v>
      </c>
      <c r="CC7" s="24">
        <v>249.94</v>
      </c>
      <c r="CD7" s="24">
        <v>267.49</v>
      </c>
      <c r="CE7" s="24">
        <v>208.43</v>
      </c>
      <c r="CF7" s="24">
        <v>198.96</v>
      </c>
      <c r="CG7" s="24">
        <v>230.02</v>
      </c>
      <c r="CH7" s="24">
        <v>228.47</v>
      </c>
      <c r="CI7" s="24">
        <v>224.88</v>
      </c>
      <c r="CJ7" s="24">
        <v>228.64</v>
      </c>
      <c r="CK7" s="24">
        <v>239.46</v>
      </c>
      <c r="CL7" s="24">
        <v>220.62</v>
      </c>
      <c r="CM7" s="24" t="s">
        <v>104</v>
      </c>
      <c r="CN7" s="24" t="s">
        <v>104</v>
      </c>
      <c r="CO7" s="24" t="s">
        <v>104</v>
      </c>
      <c r="CP7" s="24" t="s">
        <v>104</v>
      </c>
      <c r="CQ7" s="24" t="s">
        <v>104</v>
      </c>
      <c r="CR7" s="24">
        <v>42.56</v>
      </c>
      <c r="CS7" s="24">
        <v>42.47</v>
      </c>
      <c r="CT7" s="24">
        <v>42.4</v>
      </c>
      <c r="CU7" s="24">
        <v>42.28</v>
      </c>
      <c r="CV7" s="24">
        <v>41.06</v>
      </c>
      <c r="CW7" s="24">
        <v>42.22</v>
      </c>
      <c r="CX7" s="24">
        <v>68.34</v>
      </c>
      <c r="CY7" s="24">
        <v>69.930000000000007</v>
      </c>
      <c r="CZ7" s="24">
        <v>69.45</v>
      </c>
      <c r="DA7" s="24">
        <v>71.41</v>
      </c>
      <c r="DB7" s="24">
        <v>67.17</v>
      </c>
      <c r="DC7" s="24">
        <v>83.32</v>
      </c>
      <c r="DD7" s="24">
        <v>83.75</v>
      </c>
      <c r="DE7" s="24">
        <v>84.19</v>
      </c>
      <c r="DF7" s="24">
        <v>84.34</v>
      </c>
      <c r="DG7" s="24">
        <v>84.34</v>
      </c>
      <c r="DH7" s="24">
        <v>85.67</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0.36</v>
      </c>
      <c r="EL7" s="24">
        <v>0.39</v>
      </c>
      <c r="EM7" s="24">
        <v>0.1</v>
      </c>
      <c r="EN7" s="24">
        <v>0.08</v>
      </c>
      <c r="EO7" s="24">
        <v>0.13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115</v>
      </c>
      <c r="E13" t="s">
        <v>116</v>
      </c>
      <c r="F13" t="s">
        <v>114</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尾方博典</cp:lastModifiedBy>
  <cp:lastPrinted>2024-01-25T08:13:09Z</cp:lastPrinted>
  <dcterms:created xsi:type="dcterms:W3CDTF">2023-12-12T02:51:16Z</dcterms:created>
  <dcterms:modified xsi:type="dcterms:W3CDTF">2024-01-29T09:30:35Z</dcterms:modified>
  <cp:category/>
</cp:coreProperties>
</file>