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22 南小国町\下水道\"/>
    </mc:Choice>
  </mc:AlternateContent>
  <workbookProtection workbookAlgorithmName="SHA-512" workbookHashValue="NgRX0fFFRO3aa2K0f/G5It3Q5zs86alP+C+JemJf+AkYB7T1LZoQXZv81KzXhDeDe6COIKBzgU6UYRuQYrkZ6g==" workbookSaltValue="fk0HSuA5GJ+4nPJyESx0dg==" workbookSpinCount="100000" lockStructure="1"/>
  <bookViews>
    <workbookView xWindow="0" yWindow="0" windowWidth="28800" windowHeight="117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<sst xmlns="http://schemas.openxmlformats.org/spreadsheetml/2006/main" count="236" uniqueCount="121">
  <si>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</si>
  <si>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</si>
  <si>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</si>
  <si>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</si>
  <si>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</si>
  <si>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</si>
  <si>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</si>
  <si>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</si>
  <si>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</si>
  <si>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</si>
  <si>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</si>
  <si>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</si>
  <si>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</si>
  <si>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</si>
  <si>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</si>
  <si>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</si>
  <si>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</si>
  <si>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</si>
  <si>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</si>
  <si>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</si>
  <si>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</si>
  <si>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</si>
  <si>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</si>
  <si>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</si>
  <si>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</si>
  <si>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</si>
  <si>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</si>
  <si>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</si>
  <si>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</si>
  <si>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</si>
  <si>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</si>
  <si>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</si>
  <si>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</si>
  <si>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</si>
  <si>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</si>
  <si>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</si>
  <si>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</si>
  <si>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</si>
  <si>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</si>
  <si>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</si>
  <si>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</si>
  <si>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</si>
  <si>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</si>
  <si>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</si>
  <si>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</si>
  <si>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</si>
  <si>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</si>
  <si>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</si>
  <si>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</si>
  <si>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</si>
  <si>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</si>
  <si>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</si>
  <si>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</si>
  <si>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</si>
  <si>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</si>
  <si>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</si>
  <si>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</si>
  <si>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</si>
  <si>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</si>
  <si>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</si>
  <si>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</si>
  <si>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</si>
  <si>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</si>
  <si>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</si>
  <si>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</si>
  <si>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</si>
  <si>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</si>
  <si>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</si>
  <si>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</si>
  <si>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</si>
  <si>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</si>
  <si>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</si>
  <si>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</si>
  <si>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</si>
  <si>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</si>
  <si>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</si>
  <si>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</si>
  <si>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</si>
  <si>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</si>
  <si>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</si>
  <si>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</si>
  <si>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</si>
  <si>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</si>
  <si>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</si>
  <si>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</si>
  <si>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</si>
  <si>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</si>
  <si>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</si>
  <si>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</si>
  <si>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</si>
  <si>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</si>
  <si>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</si>
  <si>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</si>
  <si>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</si>
  <si>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</si>
  <si>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</si>
  <si>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</si>
  <si>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</si>
  <si>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</si>
  <si>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</si>
  <si>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</si>
  <si>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</si>
  <si>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</si>
  <si>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</si>
  <si>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</si>
  <si>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</si>
  <si>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</si>
  <si>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</si>
  <si>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</si>
  <si>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</si>
  <si>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</si>
  <si>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</si>
  <si>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</si>
  <si>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</si>
  <si>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</si>
  <si>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</si>
  <si>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</si>
  <si>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</si>
  <si>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平成１９年度供用開始から１６年経過しているが、現段階では老朽化の影響としては比較的少ないと思われる。</t>
    <rPh sb="0" eb="2">
      <t>ヘイセイ</t>
    </rPh>
    <rPh sb="4" eb="6">
      <t>ネンド</t>
    </rPh>
    <rPh sb="6" eb="8">
      <t>キョウヨウ</t>
    </rPh>
    <rPh sb="8" eb="10">
      <t>カイシ</t>
    </rPh>
    <rPh sb="14" eb="15">
      <t>ネン</t>
    </rPh>
    <rPh sb="15" eb="17">
      <t>ケイカ</t>
    </rPh>
    <rPh sb="23" eb="26">
      <t>ゲンダンカイ</t>
    </rPh>
    <rPh sb="28" eb="31">
      <t>ロウキュウカ</t>
    </rPh>
    <rPh sb="32" eb="34">
      <t>エイキョウ</t>
    </rPh>
    <rPh sb="38" eb="41">
      <t>ヒカクテキ</t>
    </rPh>
    <rPh sb="41" eb="42">
      <t>スク</t>
    </rPh>
    <rPh sb="45" eb="46">
      <t>オモ</t>
    </rPh>
    <phoneticPr fontId="4"/>
  </si>
  <si>
    <t>現段階の経営改善の取組みとして、使用料収入の増加を図るために、未加入者への加入促進に取組み水洗化率の向上を目指す。　　　　　　　　　　　　　　また、今後は令和２年度に策定したストックマネジメント計画において、更新投資計画を含めた経営改善に向けた計画を見直すこととしている。</t>
    <rPh sb="0" eb="1">
      <t>ゲン</t>
    </rPh>
    <rPh sb="1" eb="3">
      <t>ダンカイ</t>
    </rPh>
    <phoneticPr fontId="4"/>
  </si>
  <si>
    <t>汚水処理原価においては微増にあるものの、水洗化率及び施設利用率が増加傾向にあることで収益的収支比率も改善している。令和３年度には未普及地区への管渠等布設工事を終えており、経営改善の取組みとして未加入者への加入促進を進めていく予定。
また、今後は工事完了後の維持管理費の状況を踏まえ経営改善計画の見直しが必要であると考えられる。</t>
    <rPh sb="0" eb="6">
      <t>オスイショリゲンカ</t>
    </rPh>
    <rPh sb="11" eb="13">
      <t>ビゾウ</t>
    </rPh>
    <rPh sb="20" eb="24">
      <t>スイセンカリツ</t>
    </rPh>
    <rPh sb="24" eb="25">
      <t>オヨ</t>
    </rPh>
    <rPh sb="26" eb="31">
      <t>シセツリヨウリツ</t>
    </rPh>
    <rPh sb="32" eb="34">
      <t>ゾウカ</t>
    </rPh>
    <rPh sb="34" eb="36">
      <t>ケイコウ</t>
    </rPh>
    <rPh sb="42" eb="49">
      <t>シュウエキテキシュウシヒリツ</t>
    </rPh>
    <rPh sb="50" eb="52">
      <t>カイゼン</t>
    </rPh>
    <rPh sb="57" eb="59">
      <t>レイワ</t>
    </rPh>
    <rPh sb="60" eb="62">
      <t>ネンド</t>
    </rPh>
    <rPh sb="64" eb="67">
      <t>ミフキュウ</t>
    </rPh>
    <rPh sb="67" eb="69">
      <t>チク</t>
    </rPh>
    <rPh sb="71" eb="73">
      <t>カンキョ</t>
    </rPh>
    <rPh sb="73" eb="74">
      <t>トウ</t>
    </rPh>
    <rPh sb="74" eb="78">
      <t>フセツコウジ</t>
    </rPh>
    <rPh sb="79" eb="80">
      <t>オ</t>
    </rPh>
    <rPh sb="85" eb="89">
      <t>ケイエイカイゼン</t>
    </rPh>
    <rPh sb="90" eb="91">
      <t>ト</t>
    </rPh>
    <rPh sb="91" eb="92">
      <t>ク</t>
    </rPh>
    <rPh sb="96" eb="99">
      <t>ミカニュウ</t>
    </rPh>
    <rPh sb="99" eb="100">
      <t>シャ</t>
    </rPh>
    <rPh sb="102" eb="106">
      <t>カニュウソクシン</t>
    </rPh>
    <rPh sb="107" eb="108">
      <t>スス</t>
    </rPh>
    <rPh sb="112" eb="114">
      <t>ヨテイ</t>
    </rPh>
    <rPh sb="119" eb="121">
      <t>コンゴ</t>
    </rPh>
    <rPh sb="122" eb="126">
      <t>コウジカンリョウ</t>
    </rPh>
    <rPh sb="126" eb="127">
      <t>ゴ</t>
    </rPh>
    <rPh sb="128" eb="133">
      <t>イジカンリヒ</t>
    </rPh>
    <rPh sb="134" eb="136">
      <t>ジョウキョウ</t>
    </rPh>
    <rPh sb="137" eb="138">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</si>
</sst>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quotePrefix="1"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0.09</c:v>
                </c:pt>
                <c:pt idx="4">
                  <c:v>0</c:v>
                </c:pt>
              </c:numCache>
            </c:numRef>
          </c:val>
          <c:extLst>
            <c:ext xmlns:c16="http://schemas.microsoft.com/office/drawing/2014/chart" uri="{C3380CC4-5D6E-409C-BE32-E72D297353CC}">
              <c16:uniqueId val="{00000000-3F14-4606-9573-8FFF270A6BF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0.02</c:v>
                </c:pt>
                <c:pt idx="3" formatCode="#,##0.00;&quot;△&quot;#,##0.00">
                  <c:v>0</c:v>
                </c:pt>
                <c:pt idx="4">
                  <c:v>0.08</c:v>
                </c:pt>
              </c:numCache>
            </c:numRef>
          </c:val>
          <c:smooth val="0"/>
          <c:extLst>
            <c:ext xmlns:c16="http://schemas.microsoft.com/office/drawing/2014/chart" uri="{C3380CC4-5D6E-409C-BE32-E72D297353CC}">
              <c16:uniqueId val="{00000001-3F14-4606-9573-8FFF270A6BF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31</c:v>
                </c:pt>
                <c:pt idx="1">
                  <c:v>30.27</c:v>
                </c:pt>
                <c:pt idx="2">
                  <c:v>31.73</c:v>
                </c:pt>
                <c:pt idx="3">
                  <c:v>31.45</c:v>
                </c:pt>
                <c:pt idx="4">
                  <c:v>34.909999999999997</c:v>
                </c:pt>
              </c:numCache>
            </c:numRef>
          </c:val>
          <c:extLst>
            <c:ext xmlns:c16="http://schemas.microsoft.com/office/drawing/2014/chart" uri="{C3380CC4-5D6E-409C-BE32-E72D297353CC}">
              <c16:uniqueId val="{00000000-7904-4961-B803-2B7B13D33D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36.71</c:v>
                </c:pt>
                <c:pt idx="3">
                  <c:v>33.799999999999997</c:v>
                </c:pt>
                <c:pt idx="4">
                  <c:v>41.06</c:v>
                </c:pt>
              </c:numCache>
            </c:numRef>
          </c:val>
          <c:smooth val="0"/>
          <c:extLst>
            <c:ext xmlns:c16="http://schemas.microsoft.com/office/drawing/2014/chart" uri="{C3380CC4-5D6E-409C-BE32-E72D297353CC}">
              <c16:uniqueId val="{00000001-7904-4961-B803-2B7B13D33D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68.209999999999994</c:v>
                </c:pt>
                <c:pt idx="1">
                  <c:v>68.599999999999994</c:v>
                </c:pt>
                <c:pt idx="2">
                  <c:v>72.069999999999993</c:v>
                </c:pt>
                <c:pt idx="3">
                  <c:v>72.930000000000007</c:v>
                </c:pt>
                <c:pt idx="4">
                  <c:v>73.16</c:v>
                </c:pt>
              </c:numCache>
            </c:numRef>
          </c:val>
          <c:extLst>
            <c:ext xmlns:c16="http://schemas.microsoft.com/office/drawing/2014/chart" uri="{C3380CC4-5D6E-409C-BE32-E72D297353CC}">
              <c16:uniqueId val="{00000000-01D5-4F98-8765-2C1DF2585C5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70.05</c:v>
                </c:pt>
                <c:pt idx="3">
                  <c:v>67.09</c:v>
                </c:pt>
                <c:pt idx="4">
                  <c:v>84.34</c:v>
                </c:pt>
              </c:numCache>
            </c:numRef>
          </c:val>
          <c:smooth val="0"/>
          <c:extLst>
            <c:ext xmlns:c16="http://schemas.microsoft.com/office/drawing/2014/chart" uri="{C3380CC4-5D6E-409C-BE32-E72D297353CC}">
              <c16:uniqueId val="{00000001-01D5-4F98-8765-2C1DF2585C5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44.46</c:v>
                </c:pt>
                <c:pt idx="1">
                  <c:v>59.8</c:v>
                </c:pt>
                <c:pt idx="2">
                  <c:v>57.59</c:v>
                </c:pt>
                <c:pt idx="3">
                  <c:v>48.49</c:v>
                </c:pt>
                <c:pt idx="4">
                  <c:v>57.66</c:v>
                </c:pt>
              </c:numCache>
            </c:numRef>
          </c:val>
          <c:extLst>
            <c:ext xmlns:c16="http://schemas.microsoft.com/office/drawing/2014/chart" uri="{C3380CC4-5D6E-409C-BE32-E72D297353CC}">
              <c16:uniqueId val="{00000000-64B6-40BD-92CB-15808AE675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B6-40BD-92CB-15808AE675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4D-4694-802C-FF12B8812A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4D-4694-802C-FF12B8812A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70-47F3-A2EA-D7DF754243E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70-47F3-A2EA-D7DF754243E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A4-4449-ACC9-E46FF2EA4F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A4-4449-ACC9-E46FF2EA4F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8D-4A51-B760-E437FDB21E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8D-4A51-B760-E437FDB21E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BA-4767-A7F1-57BB778D38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1209.45</c:v>
                </c:pt>
                <c:pt idx="3">
                  <c:v>1042.6400000000001</c:v>
                </c:pt>
                <c:pt idx="4">
                  <c:v>1195.47</c:v>
                </c:pt>
              </c:numCache>
            </c:numRef>
          </c:val>
          <c:smooth val="0"/>
          <c:extLst>
            <c:ext xmlns:c16="http://schemas.microsoft.com/office/drawing/2014/chart" uri="{C3380CC4-5D6E-409C-BE32-E72D297353CC}">
              <c16:uniqueId val="{00000001-F6BA-4767-A7F1-57BB778D38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911-41B0-AAB4-3F5D8D3FA2A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55.93</c:v>
                </c:pt>
                <c:pt idx="3">
                  <c:v>55.76</c:v>
                </c:pt>
                <c:pt idx="4">
                  <c:v>69.430000000000007</c:v>
                </c:pt>
              </c:numCache>
            </c:numRef>
          </c:val>
          <c:smooth val="0"/>
          <c:extLst>
            <c:ext xmlns:c16="http://schemas.microsoft.com/office/drawing/2014/chart" uri="{C3380CC4-5D6E-409C-BE32-E72D297353CC}">
              <c16:uniqueId val="{00000001-E911-41B0-AAB4-3F5D8D3FA2A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232.71</c:v>
                </c:pt>
                <c:pt idx="1">
                  <c:v>236.49</c:v>
                </c:pt>
                <c:pt idx="2">
                  <c:v>234.8</c:v>
                </c:pt>
                <c:pt idx="3">
                  <c:v>239.2</c:v>
                </c:pt>
                <c:pt idx="4">
                  <c:v>240.32</c:v>
                </c:pt>
              </c:numCache>
            </c:numRef>
          </c:val>
          <c:extLst>
            <c:ext xmlns:c16="http://schemas.microsoft.com/office/drawing/2014/chart" uri="{C3380CC4-5D6E-409C-BE32-E72D297353CC}">
              <c16:uniqueId val="{00000000-5200-4BA4-BF35-DCA0B1BAE9C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289.60000000000002</c:v>
                </c:pt>
                <c:pt idx="3">
                  <c:v>296.14999999999998</c:v>
                </c:pt>
                <c:pt idx="4">
                  <c:v>239.46</c:v>
                </c:pt>
              </c:numCache>
            </c:numRef>
          </c:val>
          <c:smooth val="0"/>
          <c:extLst>
            <c:ext xmlns:c16="http://schemas.microsoft.com/office/drawing/2014/chart" uri="{C3380CC4-5D6E-409C-BE32-E72D297353CC}">
              <c16:uniqueId val="{00000001-5200-4BA4-BF35-DCA0B1BAE9C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7" zoomScaleNormal="100" workbookViewId="0">
      <selection activeCell="CC24" sqref="CC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南小国町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3850</v>
      </c>
      <c r="AM8" s="46"/>
      <c r="AN8" s="46"/>
      <c r="AO8" s="46"/>
      <c r="AP8" s="46"/>
      <c r="AQ8" s="46"/>
      <c r="AR8" s="46"/>
      <c r="AS8" s="46"/>
      <c r="AT8" s="45">
        <f>データ!T6</f>
        <v>115.9</v>
      </c>
      <c r="AU8" s="45"/>
      <c r="AV8" s="45"/>
      <c r="AW8" s="45"/>
      <c r="AX8" s="45"/>
      <c r="AY8" s="45"/>
      <c r="AZ8" s="45"/>
      <c r="BA8" s="45"/>
      <c r="BB8" s="45">
        <f>データ!U6</f>
        <v>33.22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42.64</v>
      </c>
      <c r="Q10" s="45"/>
      <c r="R10" s="45"/>
      <c r="S10" s="45"/>
      <c r="T10" s="45"/>
      <c r="U10" s="45"/>
      <c r="V10" s="45"/>
      <c r="W10" s="45">
        <f>データ!Q6</f>
        <v>100</v>
      </c>
      <c r="X10" s="45"/>
      <c r="Y10" s="45"/>
      <c r="Z10" s="45"/>
      <c r="AA10" s="45"/>
      <c r="AB10" s="45"/>
      <c r="AC10" s="45"/>
      <c r="AD10" s="46">
        <f>データ!R6</f>
        <v>4610</v>
      </c>
      <c r="AE10" s="46"/>
      <c r="AF10" s="46"/>
      <c r="AG10" s="46"/>
      <c r="AH10" s="46"/>
      <c r="AI10" s="46"/>
      <c r="AJ10" s="46"/>
      <c r="AK10" s="2"/>
      <c r="AL10" s="46">
        <f>データ!V6</f>
        <v>1632</v>
      </c>
      <c r="AM10" s="46"/>
      <c r="AN10" s="46"/>
      <c r="AO10" s="46"/>
      <c r="AP10" s="46"/>
      <c r="AQ10" s="46"/>
      <c r="AR10" s="46"/>
      <c r="AS10" s="46"/>
      <c r="AT10" s="45">
        <f>データ!W6</f>
        <v>0.66</v>
      </c>
      <c r="AU10" s="45"/>
      <c r="AV10" s="45"/>
      <c r="AW10" s="45"/>
      <c r="AX10" s="45"/>
      <c r="AY10" s="45"/>
      <c r="AZ10" s="45"/>
      <c r="BA10" s="45"/>
      <c r="BB10" s="45">
        <f>データ!X6</f>
        <v>2472.73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43</v>
      </c>
      <c r="O86" s="12" t="str">
        <f>データ!EO6</f>
        <v>【0.13】</v>
      </c>
    </row>
  </sheetData>
  <sheetProtection algorithmName="SHA-512" hashValue="whmr15nE4pKt4whN2tacEy3SLwruh2vWfIk/1l0+zihHIuaeoI4VnQVQrfUtTvvIQ5CU9Amc58gbkDtQ9llpTQ==" saltValue="S/CMJA3OXH2a4BEFkK1+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434230</v>
      </c>
      <c r="D6" s="19">
        <f t="shared" si="3"/>
        <v>47</v>
      </c>
      <c r="E6" s="19">
        <f t="shared" si="3"/>
        <v>17</v>
      </c>
      <c r="F6" s="19">
        <f t="shared" si="3"/>
        <v>4</v>
      </c>
      <c r="G6" s="19">
        <f t="shared" si="3"/>
        <v>0</v>
      </c>
      <c r="H6" s="19" t="str">
        <f t="shared" si="3"/>
        <v>熊本県　南小国町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42.64</v>
      </c>
      <c r="Q6" s="20">
        <f t="shared" si="3"/>
        <v>100</v>
      </c>
      <c r="R6" s="20">
        <f t="shared" si="3"/>
        <v>4610</v>
      </c>
      <c r="S6" s="20">
        <f t="shared" si="3"/>
        <v>3850</v>
      </c>
      <c r="T6" s="20">
        <f t="shared" si="3"/>
        <v>115.9</v>
      </c>
      <c r="U6" s="20">
        <f t="shared" si="3"/>
        <v>33.22</v>
      </c>
      <c r="V6" s="20">
        <f t="shared" si="3"/>
        <v>1632</v>
      </c>
      <c r="W6" s="20">
        <f t="shared" si="3"/>
        <v>0.66</v>
      </c>
      <c r="X6" s="20">
        <f t="shared" si="3"/>
        <v>2472.73</v>
      </c>
      <c r="Y6" s="21">
        <f>IF(Y7="",NA(),Y7)</f>
        <v>44.46</v>
      </c>
      <c r="Z6" s="21">
        <f t="shared" ref="Z6:AH6" si="4">IF(Z7="",NA(),Z7)</f>
        <v>59.8</v>
      </c>
      <c r="AA6" s="21">
        <f t="shared" si="4"/>
        <v>57.59</v>
      </c>
      <c r="AB6" s="21">
        <f t="shared" si="4"/>
        <v>48.49</v>
      </c>
      <c r="AC6" s="21">
        <f t="shared" si="4"/>
        <v>57.66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1269.1500000000001</v>
      </c>
      <c r="BL6" s="21">
        <f t="shared" si="7"/>
        <v>1087.96</v>
      </c>
      <c r="BM6" s="21">
        <f t="shared" si="7"/>
        <v>1209.45</v>
      </c>
      <c r="BN6" s="21">
        <f t="shared" si="7"/>
        <v>1042.6400000000001</v>
      </c>
      <c r="BO6" s="21">
        <f t="shared" si="7"/>
        <v>1195.47</v>
      </c>
      <c r="BP6" s="20" t="str">
        <f>IF(BP7="","",IF(BP7="-","【-】","【"&amp;SUBSTITUTE(TEXT(BP7,"#,##0.00"),"-","△")&amp;"】"))</f>
        <v>【1,182.11】</v>
      </c>
      <c r="BQ6" s="21">
        <f>IF(BQ7="",NA(),BQ7)</f>
        <v>100</v>
      </c>
      <c r="BR6" s="21">
        <f t="shared" ref="BR6:BZ6" si="8">IF(BR7="",NA(),BR7)</f>
        <v>100</v>
      </c>
      <c r="BS6" s="21">
        <f t="shared" si="8"/>
        <v>100</v>
      </c>
      <c r="BT6" s="21">
        <f t="shared" si="8"/>
        <v>100</v>
      </c>
      <c r="BU6" s="21">
        <f t="shared" si="8"/>
        <v>100</v>
      </c>
      <c r="BV6" s="21">
        <f t="shared" si="8"/>
        <v>63.97</v>
      </c>
      <c r="BW6" s="21">
        <f t="shared" si="8"/>
        <v>59.67</v>
      </c>
      <c r="BX6" s="21">
        <f t="shared" si="8"/>
        <v>55.93</v>
      </c>
      <c r="BY6" s="21">
        <f t="shared" si="8"/>
        <v>55.76</v>
      </c>
      <c r="BZ6" s="21">
        <f t="shared" si="8"/>
        <v>69.430000000000007</v>
      </c>
      <c r="CA6" s="20" t="str">
        <f>IF(CA7="","",IF(CA7="-","【-】","【"&amp;SUBSTITUTE(TEXT(CA7,"#,##0.00"),"-","△")&amp;"】"))</f>
        <v>【73.78】</v>
      </c>
      <c r="CB6" s="21">
        <f>IF(CB7="",NA(),CB7)</f>
        <v>232.71</v>
      </c>
      <c r="CC6" s="21">
        <f t="shared" ref="CC6:CK6" si="9">IF(CC7="",NA(),CC7)</f>
        <v>236.49</v>
      </c>
      <c r="CD6" s="21">
        <f t="shared" si="9"/>
        <v>234.8</v>
      </c>
      <c r="CE6" s="21">
        <f t="shared" si="9"/>
        <v>239.2</v>
      </c>
      <c r="CF6" s="21">
        <f t="shared" si="9"/>
        <v>240.32</v>
      </c>
      <c r="CG6" s="21">
        <f t="shared" si="9"/>
        <v>256.82</v>
      </c>
      <c r="CH6" s="21">
        <f t="shared" si="9"/>
        <v>270.60000000000002</v>
      </c>
      <c r="CI6" s="21">
        <f t="shared" si="9"/>
        <v>289.60000000000002</v>
      </c>
      <c r="CJ6" s="21">
        <f t="shared" si="9"/>
        <v>296.14999999999998</v>
      </c>
      <c r="CK6" s="21">
        <f t="shared" si="9"/>
        <v>239.46</v>
      </c>
      <c r="CL6" s="20" t="str">
        <f>IF(CL7="","",IF(CL7="-","【-】","【"&amp;SUBSTITUTE(TEXT(CL7,"#,##0.00"),"-","△")&amp;"】"))</f>
        <v>【220.62】</v>
      </c>
      <c r="CM6" s="21">
        <f>IF(CM7="",NA(),CM7)</f>
        <v>31</v>
      </c>
      <c r="CN6" s="21">
        <f t="shared" ref="CN6:CV6" si="10">IF(CN7="",NA(),CN7)</f>
        <v>30.27</v>
      </c>
      <c r="CO6" s="21">
        <f t="shared" si="10"/>
        <v>31.73</v>
      </c>
      <c r="CP6" s="21">
        <f t="shared" si="10"/>
        <v>31.45</v>
      </c>
      <c r="CQ6" s="21">
        <f t="shared" si="10"/>
        <v>34.909999999999997</v>
      </c>
      <c r="CR6" s="21">
        <f t="shared" si="10"/>
        <v>37.46</v>
      </c>
      <c r="CS6" s="21">
        <f t="shared" si="10"/>
        <v>37.65</v>
      </c>
      <c r="CT6" s="21">
        <f t="shared" si="10"/>
        <v>36.71</v>
      </c>
      <c r="CU6" s="21">
        <f t="shared" si="10"/>
        <v>33.799999999999997</v>
      </c>
      <c r="CV6" s="21">
        <f t="shared" si="10"/>
        <v>41.06</v>
      </c>
      <c r="CW6" s="20" t="str">
        <f>IF(CW7="","",IF(CW7="-","【-】","【"&amp;SUBSTITUTE(TEXT(CW7,"#,##0.00"),"-","△")&amp;"】"))</f>
        <v>【42.22】</v>
      </c>
      <c r="CX6" s="21">
        <f>IF(CX7="",NA(),CX7)</f>
        <v>68.209999999999994</v>
      </c>
      <c r="CY6" s="21">
        <f t="shared" ref="CY6:DG6" si="11">IF(CY7="",NA(),CY7)</f>
        <v>68.599999999999994</v>
      </c>
      <c r="CZ6" s="21">
        <f t="shared" si="11"/>
        <v>72.069999999999993</v>
      </c>
      <c r="DA6" s="21">
        <f t="shared" si="11"/>
        <v>72.930000000000007</v>
      </c>
      <c r="DB6" s="21">
        <f t="shared" si="11"/>
        <v>73.16</v>
      </c>
      <c r="DC6" s="21">
        <f t="shared" si="11"/>
        <v>67.459999999999994</v>
      </c>
      <c r="DD6" s="21">
        <f t="shared" si="11"/>
        <v>67.37</v>
      </c>
      <c r="DE6" s="21">
        <f t="shared" si="11"/>
        <v>70.05</v>
      </c>
      <c r="DF6" s="21">
        <f t="shared" si="11"/>
        <v>67.09</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1">
        <f t="shared" si="14"/>
        <v>0.09</v>
      </c>
      <c r="EI6" s="20">
        <f t="shared" si="14"/>
        <v>0</v>
      </c>
      <c r="EJ6" s="21">
        <f t="shared" si="14"/>
        <v>0.09</v>
      </c>
      <c r="EK6" s="21">
        <f t="shared" si="14"/>
        <v>0.06</v>
      </c>
      <c r="EL6" s="21">
        <f t="shared" si="14"/>
        <v>0.02</v>
      </c>
      <c r="EM6" s="20">
        <f t="shared" si="14"/>
        <v>0</v>
      </c>
      <c r="EN6" s="21">
        <f t="shared" si="14"/>
        <v>0.08</v>
      </c>
      <c r="EO6" s="20" t="str">
        <f>IF(EO7="","",IF(EO7="-","【-】","【"&amp;SUBSTITUTE(TEXT(EO7,"#,##0.00"),"-","△")&amp;"】"))</f>
        <v>【0.13】</v>
      </c>
    </row>
    <row r="7" spans="1:145" s="22" customFormat="1" x14ac:dyDescent="0.15">
      <c r="A7" s="14"/>
      <c r="B7" s="23">
        <v>2022</v>
      </c>
      <c r="C7" s="23">
        <v>434230</v>
      </c>
      <c r="D7" s="23">
        <v>47</v>
      </c>
      <c r="E7" s="23">
        <v>17</v>
      </c>
      <c r="F7" s="23">
        <v>4</v>
      </c>
      <c r="G7" s="23">
        <v>0</v>
      </c>
      <c r="H7" s="23" t="s">
        <v>98</v>
      </c>
      <c r="I7" s="23" t="s">
        <v>99</v>
      </c>
      <c r="J7" s="23" t="s">
        <v>100</v>
      </c>
      <c r="K7" s="23" t="s">
        <v>101</v>
      </c>
      <c r="L7" s="23" t="s">
        <v>102</v>
      </c>
      <c r="M7" s="23" t="s">
        <v>103</v>
      </c>
      <c r="N7" s="24" t="s">
        <v>104</v>
      </c>
      <c r="O7" s="24" t="s">
        <v>105</v>
      </c>
      <c r="P7" s="24">
        <v>42.64</v>
      </c>
      <c r="Q7" s="24">
        <v>100</v>
      </c>
      <c r="R7" s="24">
        <v>4610</v>
      </c>
      <c r="S7" s="24">
        <v>3850</v>
      </c>
      <c r="T7" s="24">
        <v>115.9</v>
      </c>
      <c r="U7" s="24">
        <v>33.22</v>
      </c>
      <c r="V7" s="24">
        <v>1632</v>
      </c>
      <c r="W7" s="24">
        <v>0.66</v>
      </c>
      <c r="X7" s="24">
        <v>2472.73</v>
      </c>
      <c r="Y7" s="24">
        <v>44.46</v>
      </c>
      <c r="Z7" s="24">
        <v>59.8</v>
      </c>
      <c r="AA7" s="24">
        <v>57.59</v>
      </c>
      <c r="AB7" s="24">
        <v>48.49</v>
      </c>
      <c r="AC7" s="24">
        <v>57.66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1269.1500000000001</v>
      </c>
      <c r="BL7" s="24">
        <v>1087.96</v>
      </c>
      <c r="BM7" s="24">
        <v>1209.45</v>
      </c>
      <c r="BN7" s="24">
        <v>1042.6400000000001</v>
      </c>
      <c r="BO7" s="24">
        <v>1195.47</v>
      </c>
      <c r="BP7" s="24">
        <v>1182.1099999999999</v>
      </c>
      <c r="BQ7" s="24">
        <v>100</v>
      </c>
      <c r="BR7" s="24">
        <v>100</v>
      </c>
      <c r="BS7" s="24">
        <v>100</v>
      </c>
      <c r="BT7" s="24">
        <v>100</v>
      </c>
      <c r="BU7" s="24">
        <v>100</v>
      </c>
      <c r="BV7" s="24">
        <v>63.97</v>
      </c>
      <c r="BW7" s="24">
        <v>59.67</v>
      </c>
      <c r="BX7" s="24">
        <v>55.93</v>
      </c>
      <c r="BY7" s="24">
        <v>55.76</v>
      </c>
      <c r="BZ7" s="24">
        <v>69.430000000000007</v>
      </c>
      <c r="CA7" s="24">
        <v>73.78</v>
      </c>
      <c r="CB7" s="24">
        <v>232.71</v>
      </c>
      <c r="CC7" s="24">
        <v>236.49</v>
      </c>
      <c r="CD7" s="24">
        <v>234.8</v>
      </c>
      <c r="CE7" s="24">
        <v>239.2</v>
      </c>
      <c r="CF7" s="24">
        <v>240.32</v>
      </c>
      <c r="CG7" s="24">
        <v>256.82</v>
      </c>
      <c r="CH7" s="24">
        <v>270.60000000000002</v>
      </c>
      <c r="CI7" s="24">
        <v>289.60000000000002</v>
      </c>
      <c r="CJ7" s="24">
        <v>296.14999999999998</v>
      </c>
      <c r="CK7" s="24">
        <v>239.46</v>
      </c>
      <c r="CL7" s="24">
        <v>220.62</v>
      </c>
      <c r="CM7" s="24">
        <v>31</v>
      </c>
      <c r="CN7" s="24">
        <v>30.27</v>
      </c>
      <c r="CO7" s="24">
        <v>31.73</v>
      </c>
      <c r="CP7" s="24">
        <v>31.45</v>
      </c>
      <c r="CQ7" s="24">
        <v>34.909999999999997</v>
      </c>
      <c r="CR7" s="24">
        <v>37.46</v>
      </c>
      <c r="CS7" s="24">
        <v>37.65</v>
      </c>
      <c r="CT7" s="24">
        <v>36.71</v>
      </c>
      <c r="CU7" s="24">
        <v>33.799999999999997</v>
      </c>
      <c r="CV7" s="24">
        <v>41.06</v>
      </c>
      <c r="CW7" s="24">
        <v>42.22</v>
      </c>
      <c r="CX7" s="24">
        <v>68.209999999999994</v>
      </c>
      <c r="CY7" s="24">
        <v>68.599999999999994</v>
      </c>
      <c r="CZ7" s="24">
        <v>72.069999999999993</v>
      </c>
      <c r="DA7" s="24">
        <v>72.930000000000007</v>
      </c>
      <c r="DB7" s="24">
        <v>73.16</v>
      </c>
      <c r="DC7" s="24">
        <v>67.459999999999994</v>
      </c>
      <c r="DD7" s="24">
        <v>67.37</v>
      </c>
      <c r="DE7" s="24">
        <v>70.05</v>
      </c>
      <c r="DF7" s="24">
        <v>67.09</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0.09</v>
      </c>
      <c r="EI7" s="24">
        <v>0</v>
      </c>
      <c r="EJ7" s="24">
        <v>0.09</v>
      </c>
      <c r="EK7" s="24">
        <v>0.06</v>
      </c>
      <c r="EL7" s="24">
        <v>0.02</v>
      </c>
      <c r="EM7" s="24">
        <v>0</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2023-12-12T02:51:15Z</dcterms:created>
  <dcterms:modified xsi:type="dcterms:W3CDTF">2024-02-13T06:19:35Z</dcterms:modified>
  <cp:category/>
</cp:coreProperties>
</file>