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100600_建設課\05_上下水道係\67_経営比較分析\R5年度\下水道\"/>
    </mc:Choice>
  </mc:AlternateContent>
  <workbookProtection workbookAlgorithmName="SHA-512" workbookHashValue="iAE0qyGyisKJqlNtew3d2TMOxLmu8LhUEpdpxwX1lbQW+QiYfQV3vczNUzs1R7E9fdxnGByahSVkaoc5ArL1wA==" workbookSaltValue="QO6de7DawL+RfVSXuGu8H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<sst xmlns="http://schemas.openxmlformats.org/spreadsheetml/2006/main" count="236" uniqueCount="122">
  <si>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</si>
  <si>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</si>
  <si>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</si>
  <si>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</si>
  <si>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</si>
  <si>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</si>
  <si>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</si>
  <si>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</si>
  <si>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</si>
  <si>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</si>
  <si>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</si>
  <si>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</si>
  <si>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</si>
  <si>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</si>
  <si>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</si>
  <si>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</si>
  <si>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</si>
  <si>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</si>
  <si>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</si>
  <si>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</si>
  <si>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</si>
  <si>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</si>
  <si>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</si>
  <si>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</si>
  <si>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</si>
  <si>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</si>
  <si>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</si>
  <si>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</si>
  <si>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</si>
  <si>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</si>
  <si>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</si>
  <si>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</si>
  <si>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</si>
  <si>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</si>
  <si>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</si>
  <si>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</si>
  <si>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</si>
  <si>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</si>
  <si>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</si>
  <si>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</si>
  <si>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</si>
  <si>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</si>
  <si>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</si>
  <si>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</si>
  <si>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</si>
  <si>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</si>
  <si>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</si>
  <si>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</si>
  <si>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</si>
  <si>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</si>
  <si>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</si>
  <si>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</si>
  <si>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</si>
  <si>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</si>
  <si>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</si>
  <si>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</si>
  <si>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</si>
  <si>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</si>
  <si>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</si>
  <si>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</si>
  <si>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</si>
  <si>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</si>
  <si>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</si>
  <si>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</si>
  <si>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</si>
  <si>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</si>
  <si>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</si>
  <si>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</si>
  <si>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</si>
  <si>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</si>
  <si>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</si>
  <si>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</si>
  <si>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</si>
  <si>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</si>
  <si>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</si>
  <si>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</si>
  <si>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</si>
  <si>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</si>
  <si>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</si>
  <si>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</si>
  <si>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</si>
  <si>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</si>
  <si>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</si>
  <si>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</si>
  <si>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</si>
  <si>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</si>
  <si>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</si>
  <si>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</si>
  <si>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</si>
  <si>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</si>
  <si>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</si>
  <si>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</si>
  <si>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</si>
  <si>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</si>
  <si>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</si>
  <si>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</si>
  <si>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</si>
  <si>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</si>
  <si>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</si>
  <si>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</si>
  <si>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</si>
  <si>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</si>
  <si>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</si>
  <si>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</si>
  <si>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</si>
  <si>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</si>
  <si>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</si>
  <si>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</si>
  <si>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</si>
  <si>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</si>
  <si>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</si>
  <si>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</si>
  <si>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</si>
  <si>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</si>
  <si>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</si>
  <si>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</si>
  <si>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</si>
  <si>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</si>
  <si>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</si>
  <si>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管渠の敷設からの経過期間は２０年程度であり、現時点では特に異常は発見されていない状況です。今後も適切な点検を行い、管渠寿命の延長に資するよう努めていきます。</t>
    <phoneticPr fontId="4"/>
  </si>
  <si>
    <t>　現時点では概ね堅調な経営状況ではあるものの、維持管理費の増加や起債償還など財政的に厳しい状況にあり、施設の設備等も更新時期を迎えています。計画的に更新を進めて行くために計画を作成し財政状況を見ながら事業を進めて行きます。
　また、急速な人口減少等に伴うサービス需要の減少や施設の老朽化に伴う更新需要の増大等、経営環境が厳しさを増す中、経費の削減、企業債残高の低減等により、将来負担の軽減を図るとともに、将来の需要に見合った施設計画の策定、下水道設備の更新への効率的な財源配分に努め、経営基盤の強化を図ります。
　和水町下水道事業は、平成29年3月に経営戦略の策定を行っており、令和7年度までに見直しを行う予定です。</t>
    <phoneticPr fontId="4"/>
  </si>
  <si>
    <t>　収益的収支比率は、H30年度から減少傾向にありましたが、R4年度はR3年度に続き増加しています。主な要因は維持管理費用の減少に伴うものです。
　設備機器の状態を保つためにも必要な点検・補修等の維持管理は継続する必要がありますが、機器の状態を把握し、費用の平準化を図ることに努めます。
 下水道への接続戸数は年々増加はしていますが、人口減少や節水意識の高まりにより施設利用率は減少傾向にあります。今後も人口減少が懸念されるため、積極的に加入促進を行い接続件数の増加に努めていきます。</t>
    <rPh sb="31" eb="33">
      <t>ネンド</t>
    </rPh>
    <rPh sb="39" eb="40">
      <t>ツヅ</t>
    </rPh>
    <rPh sb="49" eb="50">
      <t>オモ</t>
    </rPh>
    <rPh sb="51" eb="53">
      <t>ヨウイン</t>
    </rPh>
    <rPh sb="54" eb="60">
      <t>イジカンリヒヨウ</t>
    </rPh>
    <rPh sb="61" eb="63">
      <t>ゲンショウ</t>
    </rPh>
    <rPh sb="64" eb="65">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</si>
</sst>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69-4091-9101-26E0D94D28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c:v>0.1</c:v>
                </c:pt>
                <c:pt idx="4">
                  <c:v>0.08</c:v>
                </c:pt>
              </c:numCache>
            </c:numRef>
          </c:val>
          <c:smooth val="0"/>
          <c:extLst>
            <c:ext xmlns:c16="http://schemas.microsoft.com/office/drawing/2014/chart" uri="{C3380CC4-5D6E-409C-BE32-E72D297353CC}">
              <c16:uniqueId val="{00000001-4E69-4091-9101-26E0D94D28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68.25</c:v>
                </c:pt>
                <c:pt idx="1">
                  <c:v>71</c:v>
                </c:pt>
                <c:pt idx="2">
                  <c:v>61.63</c:v>
                </c:pt>
                <c:pt idx="3">
                  <c:v>58.25</c:v>
                </c:pt>
                <c:pt idx="4">
                  <c:v>49.5</c:v>
                </c:pt>
              </c:numCache>
            </c:numRef>
          </c:val>
          <c:extLst>
            <c:ext xmlns:c16="http://schemas.microsoft.com/office/drawing/2014/chart" uri="{C3380CC4-5D6E-409C-BE32-E72D297353CC}">
              <c16:uniqueId val="{00000000-97F5-4FCC-BA3E-93C25DCB6B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42.28</c:v>
                </c:pt>
                <c:pt idx="4">
                  <c:v>41.06</c:v>
                </c:pt>
              </c:numCache>
            </c:numRef>
          </c:val>
          <c:smooth val="0"/>
          <c:extLst>
            <c:ext xmlns:c16="http://schemas.microsoft.com/office/drawing/2014/chart" uri="{C3380CC4-5D6E-409C-BE32-E72D297353CC}">
              <c16:uniqueId val="{00000001-97F5-4FCC-BA3E-93C25DCB6B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69.790000000000006</c:v>
                </c:pt>
                <c:pt idx="1">
                  <c:v>75.37</c:v>
                </c:pt>
                <c:pt idx="2">
                  <c:v>75.64</c:v>
                </c:pt>
                <c:pt idx="3">
                  <c:v>74.83</c:v>
                </c:pt>
                <c:pt idx="4">
                  <c:v>75.05</c:v>
                </c:pt>
              </c:numCache>
            </c:numRef>
          </c:val>
          <c:extLst>
            <c:ext xmlns:c16="http://schemas.microsoft.com/office/drawing/2014/chart" uri="{C3380CC4-5D6E-409C-BE32-E72D297353CC}">
              <c16:uniqueId val="{00000000-9184-4699-9356-7DA58F68F6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84.34</c:v>
                </c:pt>
                <c:pt idx="4">
                  <c:v>84.34</c:v>
                </c:pt>
              </c:numCache>
            </c:numRef>
          </c:val>
          <c:smooth val="0"/>
          <c:extLst>
            <c:ext xmlns:c16="http://schemas.microsoft.com/office/drawing/2014/chart" uri="{C3380CC4-5D6E-409C-BE32-E72D297353CC}">
              <c16:uniqueId val="{00000001-9184-4699-9356-7DA58F68F6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106.2</c:v>
                </c:pt>
                <c:pt idx="1">
                  <c:v>71.67</c:v>
                </c:pt>
                <c:pt idx="2">
                  <c:v>63.9</c:v>
                </c:pt>
                <c:pt idx="3">
                  <c:v>77.27</c:v>
                </c:pt>
                <c:pt idx="4">
                  <c:v>84.31</c:v>
                </c:pt>
              </c:numCache>
            </c:numRef>
          </c:val>
          <c:extLst>
            <c:ext xmlns:c16="http://schemas.microsoft.com/office/drawing/2014/chart" uri="{C3380CC4-5D6E-409C-BE32-E72D297353CC}">
              <c16:uniqueId val="{00000000-B0BE-4C1E-B103-54A31CB76A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BE-4C1E-B103-54A31CB76A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BA-4257-852F-CEFC3148C5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BA-4257-852F-CEFC3148C5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70-4B8F-8B64-ACD6CEDAAD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0-4B8F-8B64-ACD6CEDAAD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F-470D-8593-4DA5977C5D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F-470D-8593-4DA5977C5D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5A-4320-8AE9-9ADD2551DE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5A-4320-8AE9-9ADD2551DE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1125.46</c:v>
                </c:pt>
                <c:pt idx="1">
                  <c:v>1004.19</c:v>
                </c:pt>
                <c:pt idx="2">
                  <c:v>951.2</c:v>
                </c:pt>
                <c:pt idx="3">
                  <c:v>867.75</c:v>
                </c:pt>
                <c:pt idx="4">
                  <c:v>905.38</c:v>
                </c:pt>
              </c:numCache>
            </c:numRef>
          </c:val>
          <c:extLst>
            <c:ext xmlns:c16="http://schemas.microsoft.com/office/drawing/2014/chart" uri="{C3380CC4-5D6E-409C-BE32-E72D297353CC}">
              <c16:uniqueId val="{00000000-52CD-463B-BE73-A17861F171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1163.75</c:v>
                </c:pt>
                <c:pt idx="4">
                  <c:v>1195.47</c:v>
                </c:pt>
              </c:numCache>
            </c:numRef>
          </c:val>
          <c:smooth val="0"/>
          <c:extLst>
            <c:ext xmlns:c16="http://schemas.microsoft.com/office/drawing/2014/chart" uri="{C3380CC4-5D6E-409C-BE32-E72D297353CC}">
              <c16:uniqueId val="{00000001-52CD-463B-BE73-A17861F171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87.34</c:v>
                </c:pt>
                <c:pt idx="1">
                  <c:v>80.56</c:v>
                </c:pt>
                <c:pt idx="2">
                  <c:v>66.099999999999994</c:v>
                </c:pt>
                <c:pt idx="3">
                  <c:v>62.41</c:v>
                </c:pt>
                <c:pt idx="4">
                  <c:v>72.09</c:v>
                </c:pt>
              </c:numCache>
            </c:numRef>
          </c:val>
          <c:extLst>
            <c:ext xmlns:c16="http://schemas.microsoft.com/office/drawing/2014/chart" uri="{C3380CC4-5D6E-409C-BE32-E72D297353CC}">
              <c16:uniqueId val="{00000000-AFFB-4BEF-8823-E5905DAEB9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72.599999999999994</c:v>
                </c:pt>
                <c:pt idx="4">
                  <c:v>69.430000000000007</c:v>
                </c:pt>
              </c:numCache>
            </c:numRef>
          </c:val>
          <c:smooth val="0"/>
          <c:extLst>
            <c:ext xmlns:c16="http://schemas.microsoft.com/office/drawing/2014/chart" uri="{C3380CC4-5D6E-409C-BE32-E72D297353CC}">
              <c16:uniqueId val="{00000001-AFFB-4BEF-8823-E5905DAEB9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172.31</c:v>
                </c:pt>
                <c:pt idx="1">
                  <c:v>183.7</c:v>
                </c:pt>
                <c:pt idx="2">
                  <c:v>226.34</c:v>
                </c:pt>
                <c:pt idx="3">
                  <c:v>260.43</c:v>
                </c:pt>
                <c:pt idx="4">
                  <c:v>254.15</c:v>
                </c:pt>
              </c:numCache>
            </c:numRef>
          </c:val>
          <c:extLst>
            <c:ext xmlns:c16="http://schemas.microsoft.com/office/drawing/2014/chart" uri="{C3380CC4-5D6E-409C-BE32-E72D297353CC}">
              <c16:uniqueId val="{00000000-0759-4E77-863F-37BA652FD8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228.64</c:v>
                </c:pt>
                <c:pt idx="4">
                  <c:v>239.46</c:v>
                </c:pt>
              </c:numCache>
            </c:numRef>
          </c:val>
          <c:smooth val="0"/>
          <c:extLst>
            <c:ext xmlns:c16="http://schemas.microsoft.com/office/drawing/2014/chart" uri="{C3380CC4-5D6E-409C-BE32-E72D297353CC}">
              <c16:uniqueId val="{00000001-0759-4E77-863F-37BA652FD8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6" zoomScale="70" zoomScaleNormal="70" workbookViewId="0">
      <selection activeCell="W8" sqref="W8:AC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和水町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9303</v>
      </c>
      <c r="AM8" s="46"/>
      <c r="AN8" s="46"/>
      <c r="AO8" s="46"/>
      <c r="AP8" s="46"/>
      <c r="AQ8" s="46"/>
      <c r="AR8" s="46"/>
      <c r="AS8" s="46"/>
      <c r="AT8" s="45">
        <f>データ!T6</f>
        <v>98.78</v>
      </c>
      <c r="AU8" s="45"/>
      <c r="AV8" s="45"/>
      <c r="AW8" s="45"/>
      <c r="AX8" s="45"/>
      <c r="AY8" s="45"/>
      <c r="AZ8" s="45"/>
      <c r="BA8" s="45"/>
      <c r="BB8" s="45">
        <f>データ!U6</f>
        <v>94.18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16.88</v>
      </c>
      <c r="Q10" s="45"/>
      <c r="R10" s="45"/>
      <c r="S10" s="45"/>
      <c r="T10" s="45"/>
      <c r="U10" s="45"/>
      <c r="V10" s="45"/>
      <c r="W10" s="45">
        <f>データ!Q6</f>
        <v>100</v>
      </c>
      <c r="X10" s="45"/>
      <c r="Y10" s="45"/>
      <c r="Z10" s="45"/>
      <c r="AA10" s="45"/>
      <c r="AB10" s="45"/>
      <c r="AC10" s="45"/>
      <c r="AD10" s="46">
        <f>データ!R6</f>
        <v>4400</v>
      </c>
      <c r="AE10" s="46"/>
      <c r="AF10" s="46"/>
      <c r="AG10" s="46"/>
      <c r="AH10" s="46"/>
      <c r="AI10" s="46"/>
      <c r="AJ10" s="46"/>
      <c r="AK10" s="2"/>
      <c r="AL10" s="46">
        <f>データ!V6</f>
        <v>1555</v>
      </c>
      <c r="AM10" s="46"/>
      <c r="AN10" s="46"/>
      <c r="AO10" s="46"/>
      <c r="AP10" s="46"/>
      <c r="AQ10" s="46"/>
      <c r="AR10" s="46"/>
      <c r="AS10" s="46"/>
      <c r="AT10" s="45">
        <f>データ!W6</f>
        <v>0.65</v>
      </c>
      <c r="AU10" s="45"/>
      <c r="AV10" s="45"/>
      <c r="AW10" s="45"/>
      <c r="AX10" s="45"/>
      <c r="AY10" s="45"/>
      <c r="AZ10" s="45"/>
      <c r="BA10" s="45"/>
      <c r="BB10" s="45">
        <f>データ!X6</f>
        <v>2392.31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RM1rTTA/D5kNHmWs2d0nG+ckYLiTTKz9YATZJIl9JjjaM/MFivNmZsguGtuFT9hwwkOllotUGrltEeRtbov8Tw==" saltValue="tsRxqxLRWxKtm+BJQWQT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433691</v>
      </c>
      <c r="D6" s="19">
        <f t="shared" si="3"/>
        <v>47</v>
      </c>
      <c r="E6" s="19">
        <f t="shared" si="3"/>
        <v>17</v>
      </c>
      <c r="F6" s="19">
        <f t="shared" si="3"/>
        <v>4</v>
      </c>
      <c r="G6" s="19">
        <f t="shared" si="3"/>
        <v>0</v>
      </c>
      <c r="H6" s="19" t="str">
        <f t="shared" si="3"/>
        <v>熊本県　和水町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16.88</v>
      </c>
      <c r="Q6" s="20">
        <f t="shared" si="3"/>
        <v>100</v>
      </c>
      <c r="R6" s="20">
        <f t="shared" si="3"/>
        <v>4400</v>
      </c>
      <c r="S6" s="20">
        <f t="shared" si="3"/>
        <v>9303</v>
      </c>
      <c r="T6" s="20">
        <f t="shared" si="3"/>
        <v>98.78</v>
      </c>
      <c r="U6" s="20">
        <f t="shared" si="3"/>
        <v>94.18</v>
      </c>
      <c r="V6" s="20">
        <f t="shared" si="3"/>
        <v>1555</v>
      </c>
      <c r="W6" s="20">
        <f t="shared" si="3"/>
        <v>0.65</v>
      </c>
      <c r="X6" s="20">
        <f t="shared" si="3"/>
        <v>2392.31</v>
      </c>
      <c r="Y6" s="21">
        <f>IF(Y7="",NA(),Y7)</f>
        <v>106.2</v>
      </c>
      <c r="Z6" s="21">
        <f t="shared" ref="Z6:AH6" si="4">IF(Z7="",NA(),Z7)</f>
        <v>71.67</v>
      </c>
      <c r="AA6" s="21">
        <f t="shared" si="4"/>
        <v>63.9</v>
      </c>
      <c r="AB6" s="21">
        <f t="shared" si="4"/>
        <v>77.27</v>
      </c>
      <c r="AC6" s="21">
        <f t="shared" si="4"/>
        <v>84.31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1125.46</v>
      </c>
      <c r="BG6" s="21">
        <f t="shared" ref="BG6:BO6" si="7">IF(BG7="",NA(),BG7)</f>
        <v>1004.19</v>
      </c>
      <c r="BH6" s="21">
        <f t="shared" si="7"/>
        <v>951.2</v>
      </c>
      <c r="BI6" s="21">
        <f t="shared" si="7"/>
        <v>867.75</v>
      </c>
      <c r="BJ6" s="21">
        <f t="shared" si="7"/>
        <v>905.38</v>
      </c>
      <c r="BK6" s="21">
        <f t="shared" si="7"/>
        <v>1269.1500000000001</v>
      </c>
      <c r="BL6" s="21">
        <f t="shared" si="7"/>
        <v>1087.96</v>
      </c>
      <c r="BM6" s="21">
        <f t="shared" si="7"/>
        <v>1209.45</v>
      </c>
      <c r="BN6" s="21">
        <f t="shared" si="7"/>
        <v>1163.75</v>
      </c>
      <c r="BO6" s="21">
        <f t="shared" si="7"/>
        <v>1195.47</v>
      </c>
      <c r="BP6" s="20" t="str">
        <f>IF(BP7="","",IF(BP7="-","【-】","【"&amp;SUBSTITUTE(TEXT(BP7,"#,##0.00"),"-","△")&amp;"】"))</f>
        <v>【1,182.11】</v>
      </c>
      <c r="BQ6" s="21">
        <f>IF(BQ7="",NA(),BQ7)</f>
        <v>87.34</v>
      </c>
      <c r="BR6" s="21">
        <f t="shared" ref="BR6:BZ6" si="8">IF(BR7="",NA(),BR7)</f>
        <v>80.56</v>
      </c>
      <c r="BS6" s="21">
        <f t="shared" si="8"/>
        <v>66.099999999999994</v>
      </c>
      <c r="BT6" s="21">
        <f t="shared" si="8"/>
        <v>62.41</v>
      </c>
      <c r="BU6" s="21">
        <f t="shared" si="8"/>
        <v>72.09</v>
      </c>
      <c r="BV6" s="21">
        <f t="shared" si="8"/>
        <v>63.97</v>
      </c>
      <c r="BW6" s="21">
        <f t="shared" si="8"/>
        <v>59.67</v>
      </c>
      <c r="BX6" s="21">
        <f t="shared" si="8"/>
        <v>55.93</v>
      </c>
      <c r="BY6" s="21">
        <f t="shared" si="8"/>
        <v>72.599999999999994</v>
      </c>
      <c r="BZ6" s="21">
        <f t="shared" si="8"/>
        <v>69.430000000000007</v>
      </c>
      <c r="CA6" s="20" t="str">
        <f>IF(CA7="","",IF(CA7="-","【-】","【"&amp;SUBSTITUTE(TEXT(CA7,"#,##0.00"),"-","△")&amp;"】"))</f>
        <v>【73.78】</v>
      </c>
      <c r="CB6" s="21">
        <f>IF(CB7="",NA(),CB7)</f>
        <v>172.31</v>
      </c>
      <c r="CC6" s="21">
        <f t="shared" ref="CC6:CK6" si="9">IF(CC7="",NA(),CC7)</f>
        <v>183.7</v>
      </c>
      <c r="CD6" s="21">
        <f t="shared" si="9"/>
        <v>226.34</v>
      </c>
      <c r="CE6" s="21">
        <f t="shared" si="9"/>
        <v>260.43</v>
      </c>
      <c r="CF6" s="21">
        <f t="shared" si="9"/>
        <v>254.15</v>
      </c>
      <c r="CG6" s="21">
        <f t="shared" si="9"/>
        <v>256.82</v>
      </c>
      <c r="CH6" s="21">
        <f t="shared" si="9"/>
        <v>270.60000000000002</v>
      </c>
      <c r="CI6" s="21">
        <f t="shared" si="9"/>
        <v>289.60000000000002</v>
      </c>
      <c r="CJ6" s="21">
        <f t="shared" si="9"/>
        <v>228.64</v>
      </c>
      <c r="CK6" s="21">
        <f t="shared" si="9"/>
        <v>239.46</v>
      </c>
      <c r="CL6" s="20" t="str">
        <f>IF(CL7="","",IF(CL7="-","【-】","【"&amp;SUBSTITUTE(TEXT(CL7,"#,##0.00"),"-","△")&amp;"】"))</f>
        <v>【220.62】</v>
      </c>
      <c r="CM6" s="21">
        <f>IF(CM7="",NA(),CM7)</f>
        <v>68.25</v>
      </c>
      <c r="CN6" s="21">
        <f t="shared" ref="CN6:CV6" si="10">IF(CN7="",NA(),CN7)</f>
        <v>71</v>
      </c>
      <c r="CO6" s="21">
        <f t="shared" si="10"/>
        <v>61.63</v>
      </c>
      <c r="CP6" s="21">
        <f t="shared" si="10"/>
        <v>58.25</v>
      </c>
      <c r="CQ6" s="21">
        <f t="shared" si="10"/>
        <v>49.5</v>
      </c>
      <c r="CR6" s="21">
        <f t="shared" si="10"/>
        <v>37.46</v>
      </c>
      <c r="CS6" s="21">
        <f t="shared" si="10"/>
        <v>37.65</v>
      </c>
      <c r="CT6" s="21">
        <f t="shared" si="10"/>
        <v>36.71</v>
      </c>
      <c r="CU6" s="21">
        <f t="shared" si="10"/>
        <v>42.28</v>
      </c>
      <c r="CV6" s="21">
        <f t="shared" si="10"/>
        <v>41.06</v>
      </c>
      <c r="CW6" s="20" t="str">
        <f>IF(CW7="","",IF(CW7="-","【-】","【"&amp;SUBSTITUTE(TEXT(CW7,"#,##0.00"),"-","△")&amp;"】"))</f>
        <v>【42.22】</v>
      </c>
      <c r="CX6" s="21">
        <f>IF(CX7="",NA(),CX7)</f>
        <v>69.790000000000006</v>
      </c>
      <c r="CY6" s="21">
        <f t="shared" ref="CY6:DG6" si="11">IF(CY7="",NA(),CY7)</f>
        <v>75.37</v>
      </c>
      <c r="CZ6" s="21">
        <f t="shared" si="11"/>
        <v>75.64</v>
      </c>
      <c r="DA6" s="21">
        <f t="shared" si="11"/>
        <v>74.83</v>
      </c>
      <c r="DB6" s="21">
        <f t="shared" si="11"/>
        <v>75.05</v>
      </c>
      <c r="DC6" s="21">
        <f t="shared" si="11"/>
        <v>67.459999999999994</v>
      </c>
      <c r="DD6" s="21">
        <f t="shared" si="11"/>
        <v>67.37</v>
      </c>
      <c r="DE6" s="21">
        <f t="shared" si="11"/>
        <v>70.05</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1">
        <f t="shared" si="14"/>
        <v>0.1</v>
      </c>
      <c r="EN6" s="21">
        <f t="shared" si="14"/>
        <v>0.08</v>
      </c>
      <c r="EO6" s="20" t="str">
        <f>IF(EO7="","",IF(EO7="-","【-】","【"&amp;SUBSTITUTE(TEXT(EO7,"#,##0.00"),"-","△")&amp;"】"))</f>
        <v>【0.13】</v>
      </c>
    </row>
    <row r="7" spans="1:145" s="22" customFormat="1" x14ac:dyDescent="0.2">
      <c r="A7" s="14"/>
      <c r="B7" s="23">
        <v>2022</v>
      </c>
      <c r="C7" s="23">
        <v>433691</v>
      </c>
      <c r="D7" s="23">
        <v>47</v>
      </c>
      <c r="E7" s="23">
        <v>17</v>
      </c>
      <c r="F7" s="23">
        <v>4</v>
      </c>
      <c r="G7" s="23">
        <v>0</v>
      </c>
      <c r="H7" s="23" t="s">
        <v>98</v>
      </c>
      <c r="I7" s="23" t="s">
        <v>99</v>
      </c>
      <c r="J7" s="23" t="s">
        <v>100</v>
      </c>
      <c r="K7" s="23" t="s">
        <v>101</v>
      </c>
      <c r="L7" s="23" t="s">
        <v>102</v>
      </c>
      <c r="M7" s="23" t="s">
        <v>103</v>
      </c>
      <c r="N7" s="24" t="s">
        <v>104</v>
      </c>
      <c r="O7" s="24" t="s">
        <v>105</v>
      </c>
      <c r="P7" s="24">
        <v>16.88</v>
      </c>
      <c r="Q7" s="24">
        <v>100</v>
      </c>
      <c r="R7" s="24">
        <v>4400</v>
      </c>
      <c r="S7" s="24">
        <v>9303</v>
      </c>
      <c r="T7" s="24">
        <v>98.78</v>
      </c>
      <c r="U7" s="24">
        <v>94.18</v>
      </c>
      <c r="V7" s="24">
        <v>1555</v>
      </c>
      <c r="W7" s="24">
        <v>0.65</v>
      </c>
      <c r="X7" s="24">
        <v>2392.31</v>
      </c>
      <c r="Y7" s="24">
        <v>106.2</v>
      </c>
      <c r="Z7" s="24">
        <v>71.67</v>
      </c>
      <c r="AA7" s="24">
        <v>63.9</v>
      </c>
      <c r="AB7" s="24">
        <v>77.27</v>
      </c>
      <c r="AC7" s="24">
        <v>84.31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1125.46</v>
      </c>
      <c r="BG7" s="24">
        <v>1004.19</v>
      </c>
      <c r="BH7" s="24">
        <v>951.2</v>
      </c>
      <c r="BI7" s="24">
        <v>867.75</v>
      </c>
      <c r="BJ7" s="24">
        <v>905.38</v>
      </c>
      <c r="BK7" s="24">
        <v>1269.1500000000001</v>
      </c>
      <c r="BL7" s="24">
        <v>1087.96</v>
      </c>
      <c r="BM7" s="24">
        <v>1209.45</v>
      </c>
      <c r="BN7" s="24">
        <v>1163.75</v>
      </c>
      <c r="BO7" s="24">
        <v>1195.47</v>
      </c>
      <c r="BP7" s="24">
        <v>1182.1099999999999</v>
      </c>
      <c r="BQ7" s="24">
        <v>87.34</v>
      </c>
      <c r="BR7" s="24">
        <v>80.56</v>
      </c>
      <c r="BS7" s="24">
        <v>66.099999999999994</v>
      </c>
      <c r="BT7" s="24">
        <v>62.41</v>
      </c>
      <c r="BU7" s="24">
        <v>72.09</v>
      </c>
      <c r="BV7" s="24">
        <v>63.97</v>
      </c>
      <c r="BW7" s="24">
        <v>59.67</v>
      </c>
      <c r="BX7" s="24">
        <v>55.93</v>
      </c>
      <c r="BY7" s="24">
        <v>72.599999999999994</v>
      </c>
      <c r="BZ7" s="24">
        <v>69.430000000000007</v>
      </c>
      <c r="CA7" s="24">
        <v>73.78</v>
      </c>
      <c r="CB7" s="24">
        <v>172.31</v>
      </c>
      <c r="CC7" s="24">
        <v>183.7</v>
      </c>
      <c r="CD7" s="24">
        <v>226.34</v>
      </c>
      <c r="CE7" s="24">
        <v>260.43</v>
      </c>
      <c r="CF7" s="24">
        <v>254.15</v>
      </c>
      <c r="CG7" s="24">
        <v>256.82</v>
      </c>
      <c r="CH7" s="24">
        <v>270.60000000000002</v>
      </c>
      <c r="CI7" s="24">
        <v>289.60000000000002</v>
      </c>
      <c r="CJ7" s="24">
        <v>228.64</v>
      </c>
      <c r="CK7" s="24">
        <v>239.46</v>
      </c>
      <c r="CL7" s="24">
        <v>220.62</v>
      </c>
      <c r="CM7" s="24">
        <v>68.25</v>
      </c>
      <c r="CN7" s="24">
        <v>71</v>
      </c>
      <c r="CO7" s="24">
        <v>61.63</v>
      </c>
      <c r="CP7" s="24">
        <v>58.25</v>
      </c>
      <c r="CQ7" s="24">
        <v>49.5</v>
      </c>
      <c r="CR7" s="24">
        <v>37.46</v>
      </c>
      <c r="CS7" s="24">
        <v>37.65</v>
      </c>
      <c r="CT7" s="24">
        <v>36.71</v>
      </c>
      <c r="CU7" s="24">
        <v>42.28</v>
      </c>
      <c r="CV7" s="24">
        <v>41.06</v>
      </c>
      <c r="CW7" s="24">
        <v>42.22</v>
      </c>
      <c r="CX7" s="24">
        <v>69.790000000000006</v>
      </c>
      <c r="CY7" s="24">
        <v>75.37</v>
      </c>
      <c r="CZ7" s="24">
        <v>75.64</v>
      </c>
      <c r="DA7" s="24">
        <v>74.83</v>
      </c>
      <c r="DB7" s="24">
        <v>75.05</v>
      </c>
      <c r="DC7" s="24">
        <v>67.459999999999994</v>
      </c>
      <c r="DD7" s="24">
        <v>67.37</v>
      </c>
      <c r="DE7" s="24">
        <v>70.05</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2023-12-12T02:51:14Z</dcterms:created>
  <dcterms:modified xsi:type="dcterms:W3CDTF">2024-02-15T06:10:05Z</dcterms:modified>
  <cp:category/>
</cp:coreProperties>
</file>