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172.30.57.45\110280\110283_財政係\１１国・県からの通知・照会\令和５年度\240117_公営企業に係る経営比較分析表（令和4年度決算）の分析等について（依頼）\03_回答\"/>
    </mc:Choice>
  </mc:AlternateContent>
  <xr:revisionPtr revIDLastSave="0" documentId="13_ncr:1_{3C70C7A1-6EA2-4106-9365-7147E19E4BF8}" xr6:coauthVersionLast="45" xr6:coauthVersionMax="45" xr10:uidLastSave="{00000000-0000-0000-0000-000000000000}"/>
  <workbookProtection workbookAlgorithmName="SHA-512" workbookHashValue="/eFuIULXViREgtz6XR1/yPrGjrMSDai+STu5/syDiO9dw6nzPBpwg9rT4/BGieI2L3FtPsfgmTLIcwY3ijNrHw==" workbookSaltValue="9h+ry3tdwhQ6Hf6OQeSlB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L10" i="4"/>
  <c r="AD10" i="4"/>
  <c r="I10" i="4"/>
  <c r="B10"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<sst xmlns="http://schemas.openxmlformats.org/spreadsheetml/2006/main" count="236" uniqueCount="119">
  <si>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</si>
  <si>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</si>
  <si>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</si>
  <si>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</si>
  <si>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</si>
  <si>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</si>
  <si>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</si>
  <si>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</si>
  <si>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</si>
  <si>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</si>
  <si>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</si>
  <si>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</si>
  <si>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</si>
  <si>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</si>
  <si>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</si>
  <si>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</si>
  <si>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</si>
  <si>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</si>
  <si>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</si>
  <si>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</si>
  <si>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</si>
  <si>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</si>
  <si>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</si>
  <si>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</si>
  <si>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</si>
  <si>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</si>
  <si>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</si>
  <si>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</si>
  <si>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</si>
  <si>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</si>
  <si>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</si>
  <si>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</si>
  <si>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</si>
  <si>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</si>
  <si>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</si>
  <si>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</si>
  <si>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</si>
  <si>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</si>
  <si>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</si>
  <si>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</si>
  <si>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</si>
  <si>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</si>
  <si>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</si>
  <si>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</si>
  <si>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</si>
  <si>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</si>
  <si>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</si>
  <si>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</si>
  <si>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</si>
  <si>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</si>
  <si>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</si>
  <si>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</si>
  <si>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</si>
  <si>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</si>
  <si>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</si>
  <si>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</si>
  <si>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</si>
  <si>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</si>
  <si>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</si>
  <si>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</si>
  <si>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</si>
  <si>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</si>
  <si>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</si>
  <si>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</si>
  <si>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</si>
  <si>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</si>
  <si>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</si>
  <si>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</si>
  <si>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</si>
  <si>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</si>
  <si>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</si>
  <si>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</si>
  <si>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</si>
  <si>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</si>
  <si>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</si>
  <si>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</si>
  <si>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</si>
  <si>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</si>
  <si>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</si>
  <si>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</si>
  <si>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</si>
  <si>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</si>
  <si>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</si>
  <si>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</si>
  <si>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</si>
  <si>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</si>
  <si>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</si>
  <si>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</si>
  <si>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</si>
  <si>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</si>
  <si>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</si>
  <si>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</si>
  <si>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</si>
  <si>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</si>
  <si>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</si>
  <si>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</si>
  <si>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</si>
  <si>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</si>
  <si>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</si>
  <si>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</si>
  <si>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</si>
  <si>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</si>
  <si>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</si>
  <si>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</si>
  <si>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</si>
  <si>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</si>
  <si>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</si>
  <si>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</si>
  <si>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</si>
  <si>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</si>
  <si>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</si>
  <si>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</si>
  <si>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</si>
  <si>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</si>
  <si>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</si>
  <si>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</si>
  <si>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本町は昭和54年に特定環境保全公共下水道事業として雨水排水整備に着手し、平成6年3月に汚水処理を開始、都市計画区域指定に伴い平成8年度から公共下水道事業として今日に至っています。
①収益的収支比率：基準内繰入金の増や地方債償還金の減のため比率は増加しました。今後地方債償還完了による支出減や世帯数増等による使用料増の期待はあるものの、修繕費等の維持管理費の増により比率低下が懸念されます。
④企業債残高対事業規模比率：10年前の平成23年度末に約36億円あった企業債残高は平成28年度末に約30億円、令和4年度末に約22億円に減少し、当比率は減少しています。今後も減少を見込んでいます。
⑤経費回収率：使用料の増以上の汚水処理費の増により100％を下回りました。
⑥汚水処理原価：下水道1立米当たりの汚水処理費用の減と大型施設の増による有収水量の増加により原価は減少しました。
⑦施設利用率：類似団体平均値とほぼ同じ傾向で推移しています。今後も下水道区域の拡大と下水道接続の向上による利用率向上に努めます。
⑧水洗化率：今後も下水道の接続推進を図ります。</t>
    <phoneticPr fontId="4"/>
  </si>
  <si>
    <t>　浄水センター及び滝川中継ポンプ場等の施設をはじめとした汚水処理施設は、平成6年3月の供用開始から28年を経過し、施設や設備の老朽化が懸念されるところです。
　この状況を受け、本町では、下水道施設全体の中長期的な施設状態を予測しながら維持管理、改築を一体的に捉えて計画的・効率的に管理するための計画として「ストックマネジメント計画」を令和元年度に策定し、当計画に基づく点検・調査による状況の把握とあわせた予防保全型管理をはじめ、施設や設備の改築更新を計画的に行っています。
　「③管渠改善率」に示す管渠の改善率について、現在計画的に実施している点検・調査等において、現時点で更新が必要なまで老朽化した管渠は把握されていないため0％となっています。なお修繕が必要な管渠は随時修繕を行っています。</t>
    <phoneticPr fontId="4"/>
  </si>
  <si>
    <t>　施設の更新費用や修繕費用の増加に加え、物価上昇による維持管理費用の増加による費用増があるものの、本町では企業誘致や、宅地造成や集合住宅の増等により下水道の使用量（有収水量)も増加しています。しかし、本町においても将来的には人口減による使用量の減少が懸念されます。
　そのため、下水道使用量の確保と維持管理費の節減を継続的に行うことは当然のこと、それでも対応が困難な場合は、使用料の見直しを行う必要も考えられるところです。
　また本町下水道事業は地方公営企業法を令和6年度から適用し、下水道に係る資産状況と、企業会計方式により収支の状況を明らかにしたうえで（いわゆる「経営の見える化」）、現行の「御船町公共下水道経営戦略」を見直し、下水道の使用者に対して継続的・安定的な下水道サービスを提供できるよう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</si>
</sst>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1C-4603-8B50-6CFE9E3500C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411C-4603-8B50-6CFE9E3500C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53.84</c:v>
                </c:pt>
                <c:pt idx="1">
                  <c:v>52.18</c:v>
                </c:pt>
                <c:pt idx="2">
                  <c:v>50.32</c:v>
                </c:pt>
                <c:pt idx="3">
                  <c:v>53.35</c:v>
                </c:pt>
                <c:pt idx="4">
                  <c:v>50.26</c:v>
                </c:pt>
              </c:numCache>
            </c:numRef>
          </c:val>
          <c:extLst>
            <c:ext xmlns:c16="http://schemas.microsoft.com/office/drawing/2014/chart" uri="{C3380CC4-5D6E-409C-BE32-E72D297353CC}">
              <c16:uniqueId val="{00000000-8A22-4E04-8E14-5486262923F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8A22-4E04-8E14-5486262923F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84.69</c:v>
                </c:pt>
                <c:pt idx="1">
                  <c:v>84.99</c:v>
                </c:pt>
                <c:pt idx="2">
                  <c:v>86.75</c:v>
                </c:pt>
                <c:pt idx="3">
                  <c:v>87.81</c:v>
                </c:pt>
                <c:pt idx="4">
                  <c:v>88.08</c:v>
                </c:pt>
              </c:numCache>
            </c:numRef>
          </c:val>
          <c:extLst>
            <c:ext xmlns:c16="http://schemas.microsoft.com/office/drawing/2014/chart" uri="{C3380CC4-5D6E-409C-BE32-E72D297353CC}">
              <c16:uniqueId val="{00000000-C8A4-44EE-80ED-64D5AD8B29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C8A4-44EE-80ED-64D5AD8B29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77.44</c:v>
                </c:pt>
                <c:pt idx="1">
                  <c:v>80.41</c:v>
                </c:pt>
                <c:pt idx="2">
                  <c:v>78.97</c:v>
                </c:pt>
                <c:pt idx="3">
                  <c:v>73.31</c:v>
                </c:pt>
                <c:pt idx="4">
                  <c:v>84.55</c:v>
                </c:pt>
              </c:numCache>
            </c:numRef>
          </c:val>
          <c:extLst>
            <c:ext xmlns:c16="http://schemas.microsoft.com/office/drawing/2014/chart" uri="{C3380CC4-5D6E-409C-BE32-E72D297353CC}">
              <c16:uniqueId val="{00000000-B472-46C5-86C0-D5903343F1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72-46C5-86C0-D5903343F1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94-4080-9998-63A5127DEAE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94-4080-9998-63A5127DEAE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2A-4833-982E-EB6A793404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2A-4833-982E-EB6A793404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69-4596-8036-CD8872668D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9-4596-8036-CD8872668D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07-4363-AFA5-299106A4996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07-4363-AFA5-299106A4996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1978.3</c:v>
                </c:pt>
                <c:pt idx="1">
                  <c:v>1858.51</c:v>
                </c:pt>
                <c:pt idx="2">
                  <c:v>1808.72</c:v>
                </c:pt>
                <c:pt idx="3">
                  <c:v>1604.78</c:v>
                </c:pt>
                <c:pt idx="4">
                  <c:v>1463.74</c:v>
                </c:pt>
              </c:numCache>
            </c:numRef>
          </c:val>
          <c:extLst>
            <c:ext xmlns:c16="http://schemas.microsoft.com/office/drawing/2014/chart" uri="{C3380CC4-5D6E-409C-BE32-E72D297353CC}">
              <c16:uniqueId val="{00000000-9D95-4CAE-9C8A-308266FB57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9D95-4CAE-9C8A-308266FB57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98.74</c:v>
                </c:pt>
                <c:pt idx="3">
                  <c:v>94.28</c:v>
                </c:pt>
                <c:pt idx="4">
                  <c:v>98.22</c:v>
                </c:pt>
              </c:numCache>
            </c:numRef>
          </c:val>
          <c:extLst>
            <c:ext xmlns:c16="http://schemas.microsoft.com/office/drawing/2014/chart" uri="{C3380CC4-5D6E-409C-BE32-E72D297353CC}">
              <c16:uniqueId val="{00000000-8424-4795-ACD6-444F998EF9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8424-4795-ACD6-444F998EF9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167.3</c:v>
                </c:pt>
                <c:pt idx="1">
                  <c:v>168.51</c:v>
                </c:pt>
                <c:pt idx="2">
                  <c:v>172.97</c:v>
                </c:pt>
                <c:pt idx="3">
                  <c:v>181.49</c:v>
                </c:pt>
                <c:pt idx="4">
                  <c:v>172.75</c:v>
                </c:pt>
              </c:numCache>
            </c:numRef>
          </c:val>
          <c:extLst>
            <c:ext xmlns:c16="http://schemas.microsoft.com/office/drawing/2014/chart" uri="{C3380CC4-5D6E-409C-BE32-E72D297353CC}">
              <c16:uniqueId val="{00000000-F308-43C2-A914-D6825C8E8E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F308-43C2-A914-D6825C8E8E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御船町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17051</v>
      </c>
      <c r="AM8" s="55"/>
      <c r="AN8" s="55"/>
      <c r="AO8" s="55"/>
      <c r="AP8" s="55"/>
      <c r="AQ8" s="55"/>
      <c r="AR8" s="55"/>
      <c r="AS8" s="55"/>
      <c r="AT8" s="54">
        <f>データ!T6</f>
        <v>99.03</v>
      </c>
      <c r="AU8" s="54"/>
      <c r="AV8" s="54"/>
      <c r="AW8" s="54"/>
      <c r="AX8" s="54"/>
      <c r="AY8" s="54"/>
      <c r="AZ8" s="54"/>
      <c r="BA8" s="54"/>
      <c r="BB8" s="54">
        <f>データ!U6</f>
        <v>172.18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51.83</v>
      </c>
      <c r="Q10" s="54"/>
      <c r="R10" s="54"/>
      <c r="S10" s="54"/>
      <c r="T10" s="54"/>
      <c r="U10" s="54"/>
      <c r="V10" s="54"/>
      <c r="W10" s="54">
        <f>データ!Q6</f>
        <v>90.43</v>
      </c>
      <c r="X10" s="54"/>
      <c r="Y10" s="54"/>
      <c r="Z10" s="54"/>
      <c r="AA10" s="54"/>
      <c r="AB10" s="54"/>
      <c r="AC10" s="54"/>
      <c r="AD10" s="55">
        <f>データ!R6</f>
        <v>3260</v>
      </c>
      <c r="AE10" s="55"/>
      <c r="AF10" s="55"/>
      <c r="AG10" s="55"/>
      <c r="AH10" s="55"/>
      <c r="AI10" s="55"/>
      <c r="AJ10" s="55"/>
      <c r="AK10" s="2"/>
      <c r="AL10" s="55">
        <f>データ!V6</f>
        <v>8831</v>
      </c>
      <c r="AM10" s="55"/>
      <c r="AN10" s="55"/>
      <c r="AO10" s="55"/>
      <c r="AP10" s="55"/>
      <c r="AQ10" s="55"/>
      <c r="AR10" s="55"/>
      <c r="AS10" s="55"/>
      <c r="AT10" s="54">
        <f>データ!W6</f>
        <v>2.86</v>
      </c>
      <c r="AU10" s="54"/>
      <c r="AV10" s="54"/>
      <c r="AW10" s="54"/>
      <c r="AX10" s="54"/>
      <c r="AY10" s="54"/>
      <c r="AZ10" s="54"/>
      <c r="BA10" s="54"/>
      <c r="BB10" s="54">
        <f>データ!X6</f>
        <v>3087.76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pQB1FhB9I7TmWUhu+cp23dUDLRNwzsej09hbZ+9OTn66J2xHBeAn9zzqm4HcyGD6dC2J7BLW5L2Kh8WQh2e5Q==" saltValue="UkbIM87hoNao0ace4/s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434418</v>
      </c>
      <c r="D6" s="19">
        <f t="shared" si="3"/>
        <v>47</v>
      </c>
      <c r="E6" s="19">
        <f t="shared" si="3"/>
        <v>17</v>
      </c>
      <c r="F6" s="19">
        <f t="shared" si="3"/>
        <v>1</v>
      </c>
      <c r="G6" s="19">
        <f t="shared" si="3"/>
        <v>0</v>
      </c>
      <c r="H6" s="19" t="str">
        <f t="shared" si="3"/>
        <v>熊本県　御船町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51.83</v>
      </c>
      <c r="Q6" s="20">
        <f t="shared" si="3"/>
        <v>90.43</v>
      </c>
      <c r="R6" s="20">
        <f t="shared" si="3"/>
        <v>3260</v>
      </c>
      <c r="S6" s="20">
        <f t="shared" si="3"/>
        <v>17051</v>
      </c>
      <c r="T6" s="20">
        <f t="shared" si="3"/>
        <v>99.03</v>
      </c>
      <c r="U6" s="20">
        <f t="shared" si="3"/>
        <v>172.18</v>
      </c>
      <c r="V6" s="20">
        <f t="shared" si="3"/>
        <v>8831</v>
      </c>
      <c r="W6" s="20">
        <f t="shared" si="3"/>
        <v>2.86</v>
      </c>
      <c r="X6" s="20">
        <f t="shared" si="3"/>
        <v>3087.76</v>
      </c>
      <c r="Y6" s="21">
        <f>IF(Y7="",NA(),Y7)</f>
        <v>77.44</v>
      </c>
      <c r="Z6" s="21">
        <f t="shared" ref="Z6:AH6" si="4">IF(Z7="",NA(),Z7)</f>
        <v>80.41</v>
      </c>
      <c r="AA6" s="21">
        <f t="shared" si="4"/>
        <v>78.97</v>
      </c>
      <c r="AB6" s="21">
        <f t="shared" si="4"/>
        <v>73.31</v>
      </c>
      <c r="AC6" s="21">
        <f t="shared" si="4"/>
        <v>84.55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1978.3</v>
      </c>
      <c r="BG6" s="21">
        <f t="shared" ref="BG6:BO6" si="7">IF(BG7="",NA(),BG7)</f>
        <v>1858.51</v>
      </c>
      <c r="BH6" s="21">
        <f t="shared" si="7"/>
        <v>1808.72</v>
      </c>
      <c r="BI6" s="21">
        <f t="shared" si="7"/>
        <v>1604.78</v>
      </c>
      <c r="BJ6" s="21">
        <f t="shared" si="7"/>
        <v>1463.74</v>
      </c>
      <c r="BK6" s="21">
        <f t="shared" si="7"/>
        <v>958.81</v>
      </c>
      <c r="BL6" s="21">
        <f t="shared" si="7"/>
        <v>1001.3</v>
      </c>
      <c r="BM6" s="21">
        <f t="shared" si="7"/>
        <v>1050.51</v>
      </c>
      <c r="BN6" s="21">
        <f t="shared" si="7"/>
        <v>1102.01</v>
      </c>
      <c r="BO6" s="21">
        <f t="shared" si="7"/>
        <v>987.36</v>
      </c>
      <c r="BP6" s="20" t="str">
        <f>IF(BP7="","",IF(BP7="-","【-】","【"&amp;SUBSTITUTE(TEXT(BP7,"#,##0.00"),"-","△")&amp;"】"))</f>
        <v>【652.82】</v>
      </c>
      <c r="BQ6" s="21">
        <f>IF(BQ7="",NA(),BQ7)</f>
        <v>100</v>
      </c>
      <c r="BR6" s="21">
        <f t="shared" ref="BR6:BZ6" si="8">IF(BR7="",NA(),BR7)</f>
        <v>100</v>
      </c>
      <c r="BS6" s="21">
        <f t="shared" si="8"/>
        <v>98.74</v>
      </c>
      <c r="BT6" s="21">
        <f t="shared" si="8"/>
        <v>94.28</v>
      </c>
      <c r="BU6" s="21">
        <f t="shared" si="8"/>
        <v>98.22</v>
      </c>
      <c r="BV6" s="21">
        <f t="shared" si="8"/>
        <v>82.88</v>
      </c>
      <c r="BW6" s="21">
        <f t="shared" si="8"/>
        <v>81.88</v>
      </c>
      <c r="BX6" s="21">
        <f t="shared" si="8"/>
        <v>82.65</v>
      </c>
      <c r="BY6" s="21">
        <f t="shared" si="8"/>
        <v>82.55</v>
      </c>
      <c r="BZ6" s="21">
        <f t="shared" si="8"/>
        <v>83.55</v>
      </c>
      <c r="CA6" s="20" t="str">
        <f>IF(CA7="","",IF(CA7="-","【-】","【"&amp;SUBSTITUTE(TEXT(CA7,"#,##0.00"),"-","△")&amp;"】"))</f>
        <v>【97.61】</v>
      </c>
      <c r="CB6" s="21">
        <f>IF(CB7="",NA(),CB7)</f>
        <v>167.3</v>
      </c>
      <c r="CC6" s="21">
        <f t="shared" ref="CC6:CK6" si="9">IF(CC7="",NA(),CC7)</f>
        <v>168.51</v>
      </c>
      <c r="CD6" s="21">
        <f t="shared" si="9"/>
        <v>172.97</v>
      </c>
      <c r="CE6" s="21">
        <f t="shared" si="9"/>
        <v>181.49</v>
      </c>
      <c r="CF6" s="21">
        <f t="shared" si="9"/>
        <v>172.75</v>
      </c>
      <c r="CG6" s="21">
        <f t="shared" si="9"/>
        <v>190.99</v>
      </c>
      <c r="CH6" s="21">
        <f t="shared" si="9"/>
        <v>187.55</v>
      </c>
      <c r="CI6" s="21">
        <f t="shared" si="9"/>
        <v>186.3</v>
      </c>
      <c r="CJ6" s="21">
        <f t="shared" si="9"/>
        <v>188.38</v>
      </c>
      <c r="CK6" s="21">
        <f t="shared" si="9"/>
        <v>185.98</v>
      </c>
      <c r="CL6" s="20" t="str">
        <f>IF(CL7="","",IF(CL7="-","【-】","【"&amp;SUBSTITUTE(TEXT(CL7,"#,##0.00"),"-","△")&amp;"】"))</f>
        <v>【138.29】</v>
      </c>
      <c r="CM6" s="21">
        <f>IF(CM7="",NA(),CM7)</f>
        <v>53.84</v>
      </c>
      <c r="CN6" s="21">
        <f t="shared" ref="CN6:CV6" si="10">IF(CN7="",NA(),CN7)</f>
        <v>52.18</v>
      </c>
      <c r="CO6" s="21">
        <f t="shared" si="10"/>
        <v>50.32</v>
      </c>
      <c r="CP6" s="21">
        <f t="shared" si="10"/>
        <v>53.35</v>
      </c>
      <c r="CQ6" s="21">
        <f t="shared" si="10"/>
        <v>50.26</v>
      </c>
      <c r="CR6" s="21">
        <f t="shared" si="10"/>
        <v>52.58</v>
      </c>
      <c r="CS6" s="21">
        <f t="shared" si="10"/>
        <v>50.94</v>
      </c>
      <c r="CT6" s="21">
        <f t="shared" si="10"/>
        <v>50.53</v>
      </c>
      <c r="CU6" s="21">
        <f t="shared" si="10"/>
        <v>51.42</v>
      </c>
      <c r="CV6" s="21">
        <f t="shared" si="10"/>
        <v>48.95</v>
      </c>
      <c r="CW6" s="20" t="str">
        <f>IF(CW7="","",IF(CW7="-","【-】","【"&amp;SUBSTITUTE(TEXT(CW7,"#,##0.00"),"-","△")&amp;"】"))</f>
        <v>【59.10】</v>
      </c>
      <c r="CX6" s="21">
        <f>IF(CX7="",NA(),CX7)</f>
        <v>84.69</v>
      </c>
      <c r="CY6" s="21">
        <f t="shared" ref="CY6:DG6" si="11">IF(CY7="",NA(),CY7)</f>
        <v>84.99</v>
      </c>
      <c r="CZ6" s="21">
        <f t="shared" si="11"/>
        <v>86.75</v>
      </c>
      <c r="DA6" s="21">
        <f t="shared" si="11"/>
        <v>87.81</v>
      </c>
      <c r="DB6" s="21">
        <f t="shared" si="11"/>
        <v>88.08</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434418</v>
      </c>
      <c r="D7" s="23">
        <v>47</v>
      </c>
      <c r="E7" s="23">
        <v>17</v>
      </c>
      <c r="F7" s="23">
        <v>1</v>
      </c>
      <c r="G7" s="23">
        <v>0</v>
      </c>
      <c r="H7" s="23" t="s">
        <v>98</v>
      </c>
      <c r="I7" s="23" t="s">
        <v>99</v>
      </c>
      <c r="J7" s="23" t="s">
        <v>100</v>
      </c>
      <c r="K7" s="23" t="s">
        <v>101</v>
      </c>
      <c r="L7" s="23" t="s">
        <v>102</v>
      </c>
      <c r="M7" s="23" t="s">
        <v>103</v>
      </c>
      <c r="N7" s="24" t="s">
        <v>104</v>
      </c>
      <c r="O7" s="24" t="s">
        <v>105</v>
      </c>
      <c r="P7" s="24">
        <v>51.83</v>
      </c>
      <c r="Q7" s="24">
        <v>90.43</v>
      </c>
      <c r="R7" s="24">
        <v>3260</v>
      </c>
      <c r="S7" s="24">
        <v>17051</v>
      </c>
      <c r="T7" s="24">
        <v>99.03</v>
      </c>
      <c r="U7" s="24">
        <v>172.18</v>
      </c>
      <c r="V7" s="24">
        <v>8831</v>
      </c>
      <c r="W7" s="24">
        <v>2.86</v>
      </c>
      <c r="X7" s="24">
        <v>3087.76</v>
      </c>
      <c r="Y7" s="24">
        <v>77.44</v>
      </c>
      <c r="Z7" s="24">
        <v>80.41</v>
      </c>
      <c r="AA7" s="24">
        <v>78.97</v>
      </c>
      <c r="AB7" s="24">
        <v>73.31</v>
      </c>
      <c r="AC7" s="24">
        <v>84.55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1978.3</v>
      </c>
      <c r="BG7" s="24">
        <v>1858.51</v>
      </c>
      <c r="BH7" s="24">
        <v>1808.72</v>
      </c>
      <c r="BI7" s="24">
        <v>1604.78</v>
      </c>
      <c r="BJ7" s="24">
        <v>1463.74</v>
      </c>
      <c r="BK7" s="24">
        <v>958.81</v>
      </c>
      <c r="BL7" s="24">
        <v>1001.3</v>
      </c>
      <c r="BM7" s="24">
        <v>1050.51</v>
      </c>
      <c r="BN7" s="24">
        <v>1102.01</v>
      </c>
      <c r="BO7" s="24">
        <v>987.36</v>
      </c>
      <c r="BP7" s="24">
        <v>652.82000000000005</v>
      </c>
      <c r="BQ7" s="24">
        <v>100</v>
      </c>
      <c r="BR7" s="24">
        <v>100</v>
      </c>
      <c r="BS7" s="24">
        <v>98.74</v>
      </c>
      <c r="BT7" s="24">
        <v>94.28</v>
      </c>
      <c r="BU7" s="24">
        <v>98.22</v>
      </c>
      <c r="BV7" s="24">
        <v>82.88</v>
      </c>
      <c r="BW7" s="24">
        <v>81.88</v>
      </c>
      <c r="BX7" s="24">
        <v>82.65</v>
      </c>
      <c r="BY7" s="24">
        <v>82.55</v>
      </c>
      <c r="BZ7" s="24">
        <v>83.55</v>
      </c>
      <c r="CA7" s="24">
        <v>97.61</v>
      </c>
      <c r="CB7" s="24">
        <v>167.3</v>
      </c>
      <c r="CC7" s="24">
        <v>168.51</v>
      </c>
      <c r="CD7" s="24">
        <v>172.97</v>
      </c>
      <c r="CE7" s="24">
        <v>181.49</v>
      </c>
      <c r="CF7" s="24">
        <v>172.75</v>
      </c>
      <c r="CG7" s="24">
        <v>190.99</v>
      </c>
      <c r="CH7" s="24">
        <v>187.55</v>
      </c>
      <c r="CI7" s="24">
        <v>186.3</v>
      </c>
      <c r="CJ7" s="24">
        <v>188.38</v>
      </c>
      <c r="CK7" s="24">
        <v>185.98</v>
      </c>
      <c r="CL7" s="24">
        <v>138.29</v>
      </c>
      <c r="CM7" s="24">
        <v>53.84</v>
      </c>
      <c r="CN7" s="24">
        <v>52.18</v>
      </c>
      <c r="CO7" s="24">
        <v>50.32</v>
      </c>
      <c r="CP7" s="24">
        <v>53.35</v>
      </c>
      <c r="CQ7" s="24">
        <v>50.26</v>
      </c>
      <c r="CR7" s="24">
        <v>52.58</v>
      </c>
      <c r="CS7" s="24">
        <v>50.94</v>
      </c>
      <c r="CT7" s="24">
        <v>50.53</v>
      </c>
      <c r="CU7" s="24">
        <v>51.42</v>
      </c>
      <c r="CV7" s="24">
        <v>48.95</v>
      </c>
      <c r="CW7" s="24">
        <v>59.1</v>
      </c>
      <c r="CX7" s="24">
        <v>84.69</v>
      </c>
      <c r="CY7" s="24">
        <v>84.99</v>
      </c>
      <c r="CZ7" s="24">
        <v>86.75</v>
      </c>
      <c r="DA7" s="24">
        <v>87.81</v>
      </c>
      <c r="DB7" s="24">
        <v>88.08</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2023-12-12T02:48:08Z</dcterms:created>
  <dcterms:modified xsi:type="dcterms:W3CDTF">2024-01-31T07:57:40Z</dcterms:modified>
  <cp:category/>
</cp:coreProperties>
</file>