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02　企画政策課\10 調査回答（財政）\R5\6_公営企業に係る経営比較分析表（令和４年度決算）の分析等について\1_簡水\"/>
    </mc:Choice>
  </mc:AlternateContent>
  <xr:revisionPtr revIDLastSave="0" documentId="13_ncr:1_{5210FAB9-37C0-42A5-B118-F785C4FEBC1D}" xr6:coauthVersionLast="47" xr6:coauthVersionMax="47" xr10:uidLastSave="{00000000-0000-0000-0000-000000000000}"/>
  <workbookProtection workbookAlgorithmName="SHA-512" workbookHashValue="F5S9gQI+LJ4Qn0LTweMspODY1uNXZ71XqdjshOsqiyU+sUkj8hnDy3joOOJlbKjixK9BDF6hdNvQRvY8aBCkKw==" workbookSaltValue="8dCi20KlV5n5Ut21uMQejw==" workbookSpinCount="100000" lockStructure="1"/>
  <bookViews>
    <workbookView xWindow="-108" yWindow="-108" windowWidth="23256" windowHeight="1389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E85" i="4"/>
  <c r="BB10" i="4"/>
  <c r="AL10" i="4"/>
  <c r="BB8" i="4"/>
  <c r="AT8" i="4"/>
  <c r="AL8" i="4"/>
  <c r="AD8" i="4"/>
  <c r="W8" i="4"/>
  <c r="P8" i="4"/>
  <c r="I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<sst xmlns="http://schemas.openxmlformats.org/spreadsheetml/2006/main" count="233" uniqueCount="119">
  <si>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</si>
  <si>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</si>
  <si>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</si>
  <si>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</si>
  <si>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</si>
  <si>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</si>
  <si>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</si>
  <si>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</si>
  <si>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</si>
  <si>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</si>
  <si>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</si>
  <si>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</si>
  <si>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</si>
  <si>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</si>
  <si>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</si>
  <si>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</si>
  <si>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</si>
  <si>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</si>
  <si>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</si>
  <si>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</si>
  <si>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</si>
  <si>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</si>
  <si>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</si>
  <si>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</si>
  <si>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</si>
  <si>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</si>
  <si>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</si>
  <si>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</si>
  <si>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</si>
  <si>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</si>
  <si>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</si>
  <si>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</si>
  <si>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</si>
  <si>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</si>
  <si>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</si>
  <si>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</si>
  <si>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</si>
  <si>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</si>
  <si>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</si>
  <si>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</si>
  <si>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</si>
  <si>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</si>
  <si>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</si>
  <si>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</si>
  <si>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</si>
  <si>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</si>
  <si>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</si>
  <si>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</si>
  <si>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</si>
  <si>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</si>
  <si>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</si>
  <si>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</si>
  <si>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</si>
  <si>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</si>
  <si>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</si>
  <si>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</si>
  <si>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</si>
  <si>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</si>
  <si>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</si>
  <si>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</si>
  <si>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</si>
  <si>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</si>
  <si>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</si>
  <si>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</si>
  <si>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</si>
  <si>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</si>
  <si>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</si>
  <si>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</si>
  <si>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</si>
  <si>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</si>
  <si>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</si>
  <si>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</si>
  <si>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</si>
  <si>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</si>
  <si>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</si>
  <si>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</si>
  <si>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</si>
  <si>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</si>
  <si>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</si>
  <si>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</si>
  <si>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</si>
  <si>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</si>
  <si>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</si>
  <si>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</si>
  <si>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</si>
  <si>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</si>
  <si>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</si>
  <si>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</si>
  <si>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</si>
  <si>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</si>
  <si>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</si>
  <si>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</si>
  <si>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</si>
  <si>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</si>
  <si>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</si>
  <si>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</si>
  <si>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</si>
  <si>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</si>
  <si>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</si>
  <si>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</si>
  <si>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</si>
  <si>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</si>
  <si>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</si>
  <si>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</si>
  <si>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</si>
  <si>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</si>
  <si>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</si>
  <si>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</si>
  <si>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</si>
  <si>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</si>
  <si>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</si>
  <si>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</si>
  <si>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</si>
  <si>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</si>
  <si>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</si>
  <si>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</si>
  <si>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①収益的収支比率について
　給水人口の減少により使用料収入が減少傾向にある。令和4年度においては修繕等にかかる維持管理費が増加したため前年度数値を下回った。
④企業債残高対給水収益比率について
　計画的な償還により起債残高が減少傾向にある。　令和4年度においては水道使用料金の基本料金の減免により料金収益の減少が影響した。
⑤料金回収率について
　100％を上回っているが、令和4年度においては水道使用料金の基本料金の減免により料金収益が減少したことで、前年度数値を下回った。
⑥給水原価について
　有収水量の減少と修繕等による総費用の増加により前年度より上昇した。管路や施設の維持管理費用の削減を行うなどの改善を図る必要がある。
⑦施設利用率について
　年間総配水量の減少により前年度数値を下回った。今後、給水人口の減少等を踏まえ、適切な施設規模を検討していく必要がある。
⑧有収率について
　近年は増加傾向にあり改善しているが、今後も漏水調査修繕等を継続して実施し、無効水量の減少に努める。</t>
    <rPh sb="14" eb="16">
      <t>キュウスイ</t>
    </rPh>
    <rPh sb="16" eb="18">
      <t>ジンコウ</t>
    </rPh>
    <rPh sb="19" eb="21">
      <t>ゲンショウ</t>
    </rPh>
    <rPh sb="24" eb="26">
      <t>キュウスイ</t>
    </rPh>
    <rPh sb="26" eb="28">
      <t>ジンコウ</t>
    </rPh>
    <rPh sb="30" eb="32">
      <t>ゲンショウ</t>
    </rPh>
    <rPh sb="32" eb="34">
      <t>ケイコウ</t>
    </rPh>
    <rPh sb="38" eb="40">
      <t>レイワ</t>
    </rPh>
    <rPh sb="41" eb="43">
      <t>ネンド</t>
    </rPh>
    <rPh sb="50" eb="51">
      <t>トウ</t>
    </rPh>
    <rPh sb="107" eb="109">
      <t>キサイ</t>
    </rPh>
    <rPh sb="109" eb="111">
      <t>ザンダカ</t>
    </rPh>
    <rPh sb="121" eb="123">
      <t>レイワ</t>
    </rPh>
    <rPh sb="124" eb="126">
      <t>ネンド</t>
    </rPh>
    <rPh sb="131" eb="137">
      <t>スイドウシヨウリョウキン</t>
    </rPh>
    <rPh sb="138" eb="142">
      <t>キホンリョウキン</t>
    </rPh>
    <rPh sb="143" eb="145">
      <t>ゲンメン</t>
    </rPh>
    <rPh sb="148" eb="150">
      <t>リョウキン</t>
    </rPh>
    <rPh sb="150" eb="152">
      <t>シュウエキ</t>
    </rPh>
    <rPh sb="153" eb="155">
      <t>ゲンショウ</t>
    </rPh>
    <rPh sb="156" eb="158">
      <t>エイキョウ</t>
    </rPh>
    <rPh sb="187" eb="189">
      <t>レイワ</t>
    </rPh>
    <rPh sb="190" eb="192">
      <t>ネンド</t>
    </rPh>
    <rPh sb="204" eb="208">
      <t>キホンリョウキン</t>
    </rPh>
    <rPh sb="209" eb="211">
      <t>ゲンメン</t>
    </rPh>
    <rPh sb="214" eb="216">
      <t>リョウキン</t>
    </rPh>
    <rPh sb="216" eb="218">
      <t>シュウエキ</t>
    </rPh>
    <rPh sb="219" eb="221">
      <t>ゲンショウ</t>
    </rPh>
    <rPh sb="273" eb="276">
      <t>ゼンネンド</t>
    </rPh>
    <rPh sb="278" eb="279">
      <t>ジョウ</t>
    </rPh>
    <rPh sb="283" eb="285">
      <t>カンロ</t>
    </rPh>
    <rPh sb="286" eb="288">
      <t>シセツ</t>
    </rPh>
    <rPh sb="291" eb="293">
      <t>ジョウショウゲンショウツト</t>
    </rPh>
    <rPh sb="351" eb="353">
      <t>コンゴ</t>
    </rPh>
    <rPh sb="354" eb="356">
      <t>キュウスイ</t>
    </rPh>
    <rPh sb="356" eb="358">
      <t>ジンコウ</t>
    </rPh>
    <rPh sb="359" eb="361">
      <t>ゲンショウ</t>
    </rPh>
    <rPh sb="361" eb="362">
      <t>トウ</t>
    </rPh>
    <rPh sb="363" eb="364">
      <t>フ</t>
    </rPh>
    <rPh sb="372" eb="374">
      <t>キボ</t>
    </rPh>
    <rPh sb="375" eb="377">
      <t>ケントウ</t>
    </rPh>
    <rPh sb="381" eb="383">
      <t>ヒツヨウ</t>
    </rPh>
    <phoneticPr fontId="4"/>
  </si>
  <si>
    <t>　今後、人口減少等に伴う使用料収入の減少、施設等の老朽化に伴う更新需要の増大と経営環境は厳しくなることが考えられる。
　固定資産台帳の整備により、的確な資産情報を把握し、今後の施設等の更新に備えた財政計画やアセットマネジメント等による長期的な計画を策定し、効果的な更新を行っていく必要がある。
　令和6年度から企業会計へ移行し、経営状況を把握することで、将来にわたる安定的な経営の継続を目指す。</t>
    <rPh sb="148" eb="150">
      <t>レイワ</t>
    </rPh>
    <rPh sb="151" eb="152">
      <t>ネン</t>
    </rPh>
    <rPh sb="152" eb="153">
      <t>ド</t>
    </rPh>
    <rPh sb="155" eb="157">
      <t>キギョウ</t>
    </rPh>
    <rPh sb="157" eb="159">
      <t>カイケイ</t>
    </rPh>
    <rPh sb="160" eb="162">
      <t>イコウ</t>
    </rPh>
    <rPh sb="164" eb="166">
      <t>ケイエイ</t>
    </rPh>
    <rPh sb="166" eb="168">
      <t>ジョウキョウ</t>
    </rPh>
    <rPh sb="169" eb="171">
      <t>ハアク</t>
    </rPh>
    <phoneticPr fontId="4"/>
  </si>
  <si>
    <t>　管路及び施設等ともに老朽化が進んでおり、今後、計画的に更新を行う必要がある。
　管路の更新については、道路改良工事に併せて布設替えを行うなど、コストの削減と効率的な施工に努めている。
　施設及び設備の更新については、多額な費用が必要となることからアセットマネジメント等を行い、計画的な更新を図っていく必要がある。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</si>
</sst>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0.05</c:v>
                </c:pt>
                <c:pt idx="1">
                  <c:v>0.2</c:v>
                </c:pt>
                <c:pt idx="2">
                  <c:v>0.44</c:v>
                </c:pt>
                <c:pt idx="3">
                  <c:v>0.22</c:v>
                </c:pt>
                <c:pt idx="4">
                  <c:v>0.05</c:v>
                </c:pt>
              </c:numCache>
            </c:numRef>
          </c:val>
          <c:extLst>
            <c:ext xmlns:c16="http://schemas.microsoft.com/office/drawing/2014/chart" uri="{C3380CC4-5D6E-409C-BE32-E72D297353CC}">
              <c16:uniqueId val="{00000000-4100-4E91-B122-9651FE76DF3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4100-4E91-B122-9651FE76DF3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63.92</c:v>
                </c:pt>
                <c:pt idx="1">
                  <c:v>65.040000000000006</c:v>
                </c:pt>
                <c:pt idx="2">
                  <c:v>62.24</c:v>
                </c:pt>
                <c:pt idx="3">
                  <c:v>60.77</c:v>
                </c:pt>
                <c:pt idx="4">
                  <c:v>58.9</c:v>
                </c:pt>
              </c:numCache>
            </c:numRef>
          </c:val>
          <c:extLst>
            <c:ext xmlns:c16="http://schemas.microsoft.com/office/drawing/2014/chart" uri="{C3380CC4-5D6E-409C-BE32-E72D297353CC}">
              <c16:uniqueId val="{00000000-1DBD-4EC3-AEEA-452978AF62F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1DBD-4EC3-AEEA-452978AF62F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74.760000000000005</c:v>
                </c:pt>
                <c:pt idx="1">
                  <c:v>70.260000000000005</c:v>
                </c:pt>
                <c:pt idx="2">
                  <c:v>72.209999999999994</c:v>
                </c:pt>
                <c:pt idx="3">
                  <c:v>72.989999999999995</c:v>
                </c:pt>
                <c:pt idx="4">
                  <c:v>73.319999999999993</c:v>
                </c:pt>
              </c:numCache>
            </c:numRef>
          </c:val>
          <c:extLst>
            <c:ext xmlns:c16="http://schemas.microsoft.com/office/drawing/2014/chart" uri="{C3380CC4-5D6E-409C-BE32-E72D297353CC}">
              <c16:uniqueId val="{00000000-E7E5-4DB3-BB4C-09F29771253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E7E5-4DB3-BB4C-09F29771253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87.74</c:v>
                </c:pt>
                <c:pt idx="1">
                  <c:v>93.6</c:v>
                </c:pt>
                <c:pt idx="2">
                  <c:v>110.68</c:v>
                </c:pt>
                <c:pt idx="3">
                  <c:v>105.47</c:v>
                </c:pt>
                <c:pt idx="4">
                  <c:v>98.25</c:v>
                </c:pt>
              </c:numCache>
            </c:numRef>
          </c:val>
          <c:extLst>
            <c:ext xmlns:c16="http://schemas.microsoft.com/office/drawing/2014/chart" uri="{C3380CC4-5D6E-409C-BE32-E72D297353CC}">
              <c16:uniqueId val="{00000000-D56D-40C5-8EC7-62D8EE2CA54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D56D-40C5-8EC7-62D8EE2CA54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42-4EC3-9F5C-A774FD700B0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42-4EC3-9F5C-A774FD700B0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BB-4D47-B816-8DCD1C240F6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BB-4D47-B816-8DCD1C240F6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4-4685-BA8A-6EDB9AF936D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4-4685-BA8A-6EDB9AF936D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9C-45D3-9185-98C8A214CD5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9C-45D3-9185-98C8A214CD5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284.82</c:v>
                </c:pt>
                <c:pt idx="1">
                  <c:v>256.14</c:v>
                </c:pt>
                <c:pt idx="2">
                  <c:v>236.69</c:v>
                </c:pt>
                <c:pt idx="3">
                  <c:v>217.3</c:v>
                </c:pt>
                <c:pt idx="4">
                  <c:v>234.06</c:v>
                </c:pt>
              </c:numCache>
            </c:numRef>
          </c:val>
          <c:extLst>
            <c:ext xmlns:c16="http://schemas.microsoft.com/office/drawing/2014/chart" uri="{C3380CC4-5D6E-409C-BE32-E72D297353CC}">
              <c16:uniqueId val="{00000000-D195-42B4-A5FB-9D4239C3424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D195-42B4-A5FB-9D4239C3424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83.07</c:v>
                </c:pt>
                <c:pt idx="1">
                  <c:v>88.83</c:v>
                </c:pt>
                <c:pt idx="2">
                  <c:v>108.28</c:v>
                </c:pt>
                <c:pt idx="3">
                  <c:v>101.15</c:v>
                </c:pt>
                <c:pt idx="4">
                  <c:v>84.2</c:v>
                </c:pt>
              </c:numCache>
            </c:numRef>
          </c:val>
          <c:extLst>
            <c:ext xmlns:c16="http://schemas.microsoft.com/office/drawing/2014/chart" uri="{C3380CC4-5D6E-409C-BE32-E72D297353CC}">
              <c16:uniqueId val="{00000000-431B-4EAA-8615-7EA31D0AF2B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431B-4EAA-8615-7EA31D0AF2B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263.45</c:v>
                </c:pt>
                <c:pt idx="1">
                  <c:v>248.85</c:v>
                </c:pt>
                <c:pt idx="2">
                  <c:v>206.42</c:v>
                </c:pt>
                <c:pt idx="3">
                  <c:v>221.1</c:v>
                </c:pt>
                <c:pt idx="4">
                  <c:v>237.6</c:v>
                </c:pt>
              </c:numCache>
            </c:numRef>
          </c:val>
          <c:extLst>
            <c:ext xmlns:c16="http://schemas.microsoft.com/office/drawing/2014/chart" uri="{C3380CC4-5D6E-409C-BE32-E72D297353CC}">
              <c16:uniqueId val="{00000000-8A51-4846-A52F-97DFCEF4AF9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8A51-4846-A52F-97DFCEF4AF9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9"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熊本県　苓北町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55">
        <f>データ!$R$6</f>
        <v>6571</v>
      </c>
      <c r="AM8" s="55"/>
      <c r="AN8" s="55"/>
      <c r="AO8" s="55"/>
      <c r="AP8" s="55"/>
      <c r="AQ8" s="55"/>
      <c r="AR8" s="55"/>
      <c r="AS8" s="55"/>
      <c r="AT8" s="45">
        <f>データ!$S$6</f>
        <v>67.58</v>
      </c>
      <c r="AU8" s="45"/>
      <c r="AV8" s="45"/>
      <c r="AW8" s="45"/>
      <c r="AX8" s="45"/>
      <c r="AY8" s="45"/>
      <c r="AZ8" s="45"/>
      <c r="BA8" s="45"/>
      <c r="BB8" s="45">
        <f>データ!$T$6</f>
        <v>97.23</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96.84</v>
      </c>
      <c r="Q10" s="45"/>
      <c r="R10" s="45"/>
      <c r="S10" s="45"/>
      <c r="T10" s="45"/>
      <c r="U10" s="45"/>
      <c r="V10" s="45"/>
      <c r="W10" s="55">
        <f>データ!$Q$6</f>
        <v>4250</v>
      </c>
      <c r="X10" s="55"/>
      <c r="Y10" s="55"/>
      <c r="Z10" s="55"/>
      <c r="AA10" s="55"/>
      <c r="AB10" s="55"/>
      <c r="AC10" s="55"/>
      <c r="AD10" s="2"/>
      <c r="AE10" s="2"/>
      <c r="AF10" s="2"/>
      <c r="AG10" s="2"/>
      <c r="AH10" s="2"/>
      <c r="AI10" s="2"/>
      <c r="AJ10" s="2"/>
      <c r="AK10" s="2"/>
      <c r="AL10" s="55">
        <f>データ!$U$6</f>
        <v>6273</v>
      </c>
      <c r="AM10" s="55"/>
      <c r="AN10" s="55"/>
      <c r="AO10" s="55"/>
      <c r="AP10" s="55"/>
      <c r="AQ10" s="55"/>
      <c r="AR10" s="55"/>
      <c r="AS10" s="55"/>
      <c r="AT10" s="45">
        <f>データ!$V$6</f>
        <v>34.229999999999997</v>
      </c>
      <c r="AU10" s="45"/>
      <c r="AV10" s="45"/>
      <c r="AW10" s="45"/>
      <c r="AX10" s="45"/>
      <c r="AY10" s="45"/>
      <c r="AZ10" s="45"/>
      <c r="BA10" s="45"/>
      <c r="BB10" s="45">
        <f>データ!$W$6</f>
        <v>183.26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118</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43</v>
      </c>
      <c r="O85" s="13" t="str">
        <f>データ!EN6</f>
        <v>【0.52】</v>
      </c>
    </row>
  </sheetData>
  <sheetProtection algorithmName="SHA-512" hashValue="BnEkQjBeVLI0mx8GzKvX5NJ50tq36jx41Xwb9dtqUEv+pJkiXAeV+y0GxBEXky7bl0fvQFLCbAcG9g37TtjTSA==" saltValue="7TgIFSQhrIWtUOX7+quA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2">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2">
      <c r="A6" s="15" t="s">
        <v>96</v>
      </c>
      <c r="B6" s="20">
        <f>B7</f>
        <v>2022</v>
      </c>
      <c r="C6" s="20">
        <f t="shared" ref="C6:W6" si="3">C7</f>
        <v>435317</v>
      </c>
      <c r="D6" s="20">
        <f t="shared" si="3"/>
        <v>47</v>
      </c>
      <c r="E6" s="20">
        <f t="shared" si="3"/>
        <v>1</v>
      </c>
      <c r="F6" s="20">
        <f t="shared" si="3"/>
        <v>0</v>
      </c>
      <c r="G6" s="20">
        <f t="shared" si="3"/>
        <v>0</v>
      </c>
      <c r="H6" s="20" t="str">
        <f t="shared" si="3"/>
        <v>熊本県　苓北町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96.84</v>
      </c>
      <c r="Q6" s="21">
        <f t="shared" si="3"/>
        <v>4250</v>
      </c>
      <c r="R6" s="21">
        <f t="shared" si="3"/>
        <v>6571</v>
      </c>
      <c r="S6" s="21">
        <f t="shared" si="3"/>
        <v>67.58</v>
      </c>
      <c r="T6" s="21">
        <f t="shared" si="3"/>
        <v>97.23</v>
      </c>
      <c r="U6" s="21">
        <f t="shared" si="3"/>
        <v>6273</v>
      </c>
      <c r="V6" s="21">
        <f t="shared" si="3"/>
        <v>34.229999999999997</v>
      </c>
      <c r="W6" s="21">
        <f t="shared" si="3"/>
        <v>183.26</v>
      </c>
      <c r="X6" s="22">
        <f>IF(X7="",NA(),X7)</f>
        <v>87.74</v>
      </c>
      <c r="Y6" s="22">
        <f t="shared" ref="Y6:AG6" si="4">IF(Y7="",NA(),Y7)</f>
        <v>93.6</v>
      </c>
      <c r="Z6" s="22">
        <f t="shared" si="4"/>
        <v>110.68</v>
      </c>
      <c r="AA6" s="22">
        <f t="shared" si="4"/>
        <v>105.47</v>
      </c>
      <c r="AB6" s="22">
        <f t="shared" si="4"/>
        <v>98.25</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284.82</v>
      </c>
      <c r="BF6" s="22">
        <f t="shared" ref="BF6:BN6" si="7">IF(BF7="",NA(),BF7)</f>
        <v>256.14</v>
      </c>
      <c r="BG6" s="22">
        <f t="shared" si="7"/>
        <v>236.69</v>
      </c>
      <c r="BH6" s="22">
        <f t="shared" si="7"/>
        <v>217.3</v>
      </c>
      <c r="BI6" s="22">
        <f t="shared" si="7"/>
        <v>234.06</v>
      </c>
      <c r="BJ6" s="22">
        <f t="shared" si="7"/>
        <v>1168.7</v>
      </c>
      <c r="BK6" s="22">
        <f t="shared" si="7"/>
        <v>1245.46</v>
      </c>
      <c r="BL6" s="22">
        <f t="shared" si="7"/>
        <v>834.1</v>
      </c>
      <c r="BM6" s="22">
        <f t="shared" si="7"/>
        <v>853.42</v>
      </c>
      <c r="BN6" s="22">
        <f t="shared" si="7"/>
        <v>906.61</v>
      </c>
      <c r="BO6" s="21" t="str">
        <f>IF(BO7="","",IF(BO7="-","【-】","【"&amp;SUBSTITUTE(TEXT(BO7,"#,##0.00"),"-","△")&amp;"】"))</f>
        <v>【982.48】</v>
      </c>
      <c r="BP6" s="22">
        <f>IF(BP7="",NA(),BP7)</f>
        <v>83.07</v>
      </c>
      <c r="BQ6" s="22">
        <f t="shared" ref="BQ6:BY6" si="8">IF(BQ7="",NA(),BQ7)</f>
        <v>88.83</v>
      </c>
      <c r="BR6" s="22">
        <f t="shared" si="8"/>
        <v>108.28</v>
      </c>
      <c r="BS6" s="22">
        <f t="shared" si="8"/>
        <v>101.15</v>
      </c>
      <c r="BT6" s="22">
        <f t="shared" si="8"/>
        <v>84.2</v>
      </c>
      <c r="BU6" s="22">
        <f t="shared" si="8"/>
        <v>53.59</v>
      </c>
      <c r="BV6" s="22">
        <f t="shared" si="8"/>
        <v>51.08</v>
      </c>
      <c r="BW6" s="22">
        <f t="shared" si="8"/>
        <v>64.44</v>
      </c>
      <c r="BX6" s="22">
        <f t="shared" si="8"/>
        <v>60.53</v>
      </c>
      <c r="BY6" s="22">
        <f t="shared" si="8"/>
        <v>56.38</v>
      </c>
      <c r="BZ6" s="21" t="str">
        <f>IF(BZ7="","",IF(BZ7="-","【-】","【"&amp;SUBSTITUTE(TEXT(BZ7,"#,##0.00"),"-","△")&amp;"】"))</f>
        <v>【50.61】</v>
      </c>
      <c r="CA6" s="22">
        <f>IF(CA7="",NA(),CA7)</f>
        <v>263.45</v>
      </c>
      <c r="CB6" s="22">
        <f t="shared" ref="CB6:CJ6" si="9">IF(CB7="",NA(),CB7)</f>
        <v>248.85</v>
      </c>
      <c r="CC6" s="22">
        <f t="shared" si="9"/>
        <v>206.42</v>
      </c>
      <c r="CD6" s="22">
        <f t="shared" si="9"/>
        <v>221.1</v>
      </c>
      <c r="CE6" s="22">
        <f t="shared" si="9"/>
        <v>237.6</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63.92</v>
      </c>
      <c r="CM6" s="22">
        <f t="shared" ref="CM6:CU6" si="10">IF(CM7="",NA(),CM7)</f>
        <v>65.040000000000006</v>
      </c>
      <c r="CN6" s="22">
        <f t="shared" si="10"/>
        <v>62.24</v>
      </c>
      <c r="CO6" s="22">
        <f t="shared" si="10"/>
        <v>60.77</v>
      </c>
      <c r="CP6" s="22">
        <f t="shared" si="10"/>
        <v>58.9</v>
      </c>
      <c r="CQ6" s="22">
        <f t="shared" si="10"/>
        <v>56.41</v>
      </c>
      <c r="CR6" s="22">
        <f t="shared" si="10"/>
        <v>54.9</v>
      </c>
      <c r="CS6" s="22">
        <f t="shared" si="10"/>
        <v>55.7</v>
      </c>
      <c r="CT6" s="22">
        <f t="shared" si="10"/>
        <v>54.87</v>
      </c>
      <c r="CU6" s="22">
        <f t="shared" si="10"/>
        <v>54.82</v>
      </c>
      <c r="CV6" s="21" t="str">
        <f>IF(CV7="","",IF(CV7="-","【-】","【"&amp;SUBSTITUTE(TEXT(CV7,"#,##0.00"),"-","△")&amp;"】"))</f>
        <v>【56.15】</v>
      </c>
      <c r="CW6" s="22">
        <f>IF(CW7="",NA(),CW7)</f>
        <v>74.760000000000005</v>
      </c>
      <c r="CX6" s="22">
        <f t="shared" ref="CX6:DF6" si="11">IF(CX7="",NA(),CX7)</f>
        <v>70.260000000000005</v>
      </c>
      <c r="CY6" s="22">
        <f t="shared" si="11"/>
        <v>72.209999999999994</v>
      </c>
      <c r="CZ6" s="22">
        <f t="shared" si="11"/>
        <v>72.989999999999995</v>
      </c>
      <c r="DA6" s="22">
        <f t="shared" si="11"/>
        <v>73.319999999999993</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0.05</v>
      </c>
      <c r="EE6" s="22">
        <f t="shared" ref="EE6:EM6" si="14">IF(EE7="",NA(),EE7)</f>
        <v>0.2</v>
      </c>
      <c r="EF6" s="22">
        <f t="shared" si="14"/>
        <v>0.44</v>
      </c>
      <c r="EG6" s="22">
        <f t="shared" si="14"/>
        <v>0.22</v>
      </c>
      <c r="EH6" s="22">
        <f t="shared" si="14"/>
        <v>0.05</v>
      </c>
      <c r="EI6" s="22">
        <f t="shared" si="14"/>
        <v>0.65</v>
      </c>
      <c r="EJ6" s="22">
        <f t="shared" si="14"/>
        <v>0.52</v>
      </c>
      <c r="EK6" s="22">
        <f t="shared" si="14"/>
        <v>1.48</v>
      </c>
      <c r="EL6" s="22">
        <f t="shared" si="14"/>
        <v>0.45</v>
      </c>
      <c r="EM6" s="22">
        <f t="shared" si="14"/>
        <v>0.35</v>
      </c>
      <c r="EN6" s="21" t="str">
        <f>IF(EN7="","",IF(EN7="-","【-】","【"&amp;SUBSTITUTE(TEXT(EN7,"#,##0.00"),"-","△")&amp;"】"))</f>
        <v>【0.52】</v>
      </c>
    </row>
    <row r="7" spans="1:144" s="23" customFormat="1" x14ac:dyDescent="0.2">
      <c r="A7" s="15"/>
      <c r="B7" s="24">
        <v>2022</v>
      </c>
      <c r="C7" s="24">
        <v>435317</v>
      </c>
      <c r="D7" s="24">
        <v>47</v>
      </c>
      <c r="E7" s="24">
        <v>1</v>
      </c>
      <c r="F7" s="24">
        <v>0</v>
      </c>
      <c r="G7" s="24">
        <v>0</v>
      </c>
      <c r="H7" s="24" t="s">
        <v>97</v>
      </c>
      <c r="I7" s="24" t="s">
        <v>98</v>
      </c>
      <c r="J7" s="24" t="s">
        <v>99</v>
      </c>
      <c r="K7" s="24" t="s">
        <v>100</v>
      </c>
      <c r="L7" s="24" t="s">
        <v>101</v>
      </c>
      <c r="M7" s="24" t="s">
        <v>102</v>
      </c>
      <c r="N7" s="25" t="s">
        <v>103</v>
      </c>
      <c r="O7" s="25" t="s">
        <v>104</v>
      </c>
      <c r="P7" s="25">
        <v>96.84</v>
      </c>
      <c r="Q7" s="25">
        <v>4250</v>
      </c>
      <c r="R7" s="25">
        <v>6571</v>
      </c>
      <c r="S7" s="25">
        <v>67.58</v>
      </c>
      <c r="T7" s="25">
        <v>97.23</v>
      </c>
      <c r="U7" s="25">
        <v>6273</v>
      </c>
      <c r="V7" s="25">
        <v>34.229999999999997</v>
      </c>
      <c r="W7" s="25">
        <v>183.26</v>
      </c>
      <c r="X7" s="25">
        <v>87.74</v>
      </c>
      <c r="Y7" s="25">
        <v>93.6</v>
      </c>
      <c r="Z7" s="25">
        <v>110.68</v>
      </c>
      <c r="AA7" s="25">
        <v>105.47</v>
      </c>
      <c r="AB7" s="25">
        <v>98.25</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284.82</v>
      </c>
      <c r="BF7" s="25">
        <v>256.14</v>
      </c>
      <c r="BG7" s="25">
        <v>236.69</v>
      </c>
      <c r="BH7" s="25">
        <v>217.3</v>
      </c>
      <c r="BI7" s="25">
        <v>234.06</v>
      </c>
      <c r="BJ7" s="25">
        <v>1168.7</v>
      </c>
      <c r="BK7" s="25">
        <v>1245.46</v>
      </c>
      <c r="BL7" s="25">
        <v>834.1</v>
      </c>
      <c r="BM7" s="25">
        <v>853.42</v>
      </c>
      <c r="BN7" s="25">
        <v>906.61</v>
      </c>
      <c r="BO7" s="25">
        <v>982.48</v>
      </c>
      <c r="BP7" s="25">
        <v>83.07</v>
      </c>
      <c r="BQ7" s="25">
        <v>88.83</v>
      </c>
      <c r="BR7" s="25">
        <v>108.28</v>
      </c>
      <c r="BS7" s="25">
        <v>101.15</v>
      </c>
      <c r="BT7" s="25">
        <v>84.2</v>
      </c>
      <c r="BU7" s="25">
        <v>53.59</v>
      </c>
      <c r="BV7" s="25">
        <v>51.08</v>
      </c>
      <c r="BW7" s="25">
        <v>64.44</v>
      </c>
      <c r="BX7" s="25">
        <v>60.53</v>
      </c>
      <c r="BY7" s="25">
        <v>56.38</v>
      </c>
      <c r="BZ7" s="25">
        <v>50.61</v>
      </c>
      <c r="CA7" s="25">
        <v>263.45</v>
      </c>
      <c r="CB7" s="25">
        <v>248.85</v>
      </c>
      <c r="CC7" s="25">
        <v>206.42</v>
      </c>
      <c r="CD7" s="25">
        <v>221.1</v>
      </c>
      <c r="CE7" s="25">
        <v>237.6</v>
      </c>
      <c r="CF7" s="25">
        <v>259.79000000000002</v>
      </c>
      <c r="CG7" s="25">
        <v>262.13</v>
      </c>
      <c r="CH7" s="25">
        <v>197.14</v>
      </c>
      <c r="CI7" s="25">
        <v>210.72</v>
      </c>
      <c r="CJ7" s="25">
        <v>227.71</v>
      </c>
      <c r="CK7" s="25">
        <v>320.83</v>
      </c>
      <c r="CL7" s="25">
        <v>63.92</v>
      </c>
      <c r="CM7" s="25">
        <v>65.040000000000006</v>
      </c>
      <c r="CN7" s="25">
        <v>62.24</v>
      </c>
      <c r="CO7" s="25">
        <v>60.77</v>
      </c>
      <c r="CP7" s="25">
        <v>58.9</v>
      </c>
      <c r="CQ7" s="25">
        <v>56.41</v>
      </c>
      <c r="CR7" s="25">
        <v>54.9</v>
      </c>
      <c r="CS7" s="25">
        <v>55.7</v>
      </c>
      <c r="CT7" s="25">
        <v>54.87</v>
      </c>
      <c r="CU7" s="25">
        <v>54.82</v>
      </c>
      <c r="CV7" s="25">
        <v>56.15</v>
      </c>
      <c r="CW7" s="25">
        <v>74.760000000000005</v>
      </c>
      <c r="CX7" s="25">
        <v>70.260000000000005</v>
      </c>
      <c r="CY7" s="25">
        <v>72.209999999999994</v>
      </c>
      <c r="CZ7" s="25">
        <v>72.989999999999995</v>
      </c>
      <c r="DA7" s="25">
        <v>73.319999999999993</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0.05</v>
      </c>
      <c r="EE7" s="25">
        <v>0.2</v>
      </c>
      <c r="EF7" s="25">
        <v>0.44</v>
      </c>
      <c r="EG7" s="25">
        <v>0.22</v>
      </c>
      <c r="EH7" s="25">
        <v>0.05</v>
      </c>
      <c r="EI7" s="25">
        <v>0.65</v>
      </c>
      <c r="EJ7" s="25">
        <v>0.52</v>
      </c>
      <c r="EK7" s="25">
        <v>1.48</v>
      </c>
      <c r="EL7" s="25">
        <v>0.45</v>
      </c>
      <c r="EM7" s="25">
        <v>0.35</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110</v>
      </c>
    </row>
    <row r="12" spans="1:144" x14ac:dyDescent="0.2">
      <c r="B12">
        <v>1</v>
      </c>
      <c r="C12">
        <v>1</v>
      </c>
      <c r="D12">
        <v>2</v>
      </c>
      <c r="E12">
        <v>3</v>
      </c>
      <c r="F12">
        <v>4</v>
      </c>
      <c r="G12" t="s">
        <v>111</v>
      </c>
    </row>
    <row r="13" spans="1:144" x14ac:dyDescent="0.2">
      <c r="B13" t="s">
        <v>112</v>
      </c>
      <c r="C13" t="s">
        <v>113</v>
      </c>
      <c r="D13" t="s">
        <v>114</v>
      </c>
      <c r="E13" t="s">
        <v>113</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intra651</cp:lastModifiedBy>
  <cp:lastPrinted>2024-01-29T08:44:11Z</cp:lastPrinted>
  <dcterms:created xsi:type="dcterms:W3CDTF">2023-12-05T01:07:39Z</dcterms:created>
  <dcterms:modified xsi:type="dcterms:W3CDTF">2024-01-29T08:44:41Z</dcterms:modified>
  <cp:category/>
</cp:coreProperties>
</file>