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profile\redirect\ho-ooiwa\Desktop\43 球磨村\簡水\"/>
    </mc:Choice>
  </mc:AlternateContent>
  <xr:revisionPtr revIDLastSave="0" documentId="13_ncr:1_{15B8F244-7F29-4098-B712-1FA1C2296907}" xr6:coauthVersionLast="36" xr6:coauthVersionMax="36" xr10:uidLastSave="{00000000-0000-0000-0000-000000000000}"/>
  <workbookProtection workbookAlgorithmName="SHA-512" workbookHashValue="maUTfkLEogSCgGadYRWgaEay0vjmA/9vF3UbU0OErCyYcoPSfTkCJikZLJG8/qpSeyhnu81zjv6ZAihQhI0+jA==" workbookSaltValue="ccLGMJqOagNN400YC1/yNg==" workbookSpinCount="100000" lockStructure="1"/>
  <bookViews>
    <workbookView xWindow="0" yWindow="0" windowWidth="15360" windowHeight="763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<sst xmlns="http://schemas.openxmlformats.org/spreadsheetml/2006/main" count="233" uniqueCount="118">
  <si>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</si>
  <si>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</si>
  <si>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</si>
  <si>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</si>
  <si>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</si>
  <si>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</si>
  <si>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</si>
  <si>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</si>
  <si>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</si>
  <si>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</si>
  <si>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</si>
  <si>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</si>
  <si>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</si>
  <si>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</si>
  <si>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</si>
  <si>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</si>
  <si>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</si>
  <si>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</si>
  <si>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</si>
  <si>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</si>
  <si>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</si>
  <si>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</si>
  <si>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</si>
  <si>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</si>
  <si>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</si>
  <si>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</si>
  <si>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</si>
  <si>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</si>
  <si>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</si>
  <si>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</si>
  <si>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</si>
  <si>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</si>
  <si>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</si>
  <si>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</si>
  <si>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</si>
  <si>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</si>
  <si>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</si>
  <si>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</si>
  <si>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</si>
  <si>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</si>
  <si>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</si>
  <si>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</si>
  <si>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</si>
  <si>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</si>
  <si>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</si>
  <si>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</si>
  <si>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</si>
  <si>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</si>
  <si>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</si>
  <si>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</si>
  <si>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</si>
  <si>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</si>
  <si>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</si>
  <si>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</si>
  <si>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</si>
  <si>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</si>
  <si>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</si>
  <si>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</si>
  <si>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</si>
  <si>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</si>
  <si>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</si>
  <si>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</si>
  <si>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</si>
  <si>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</si>
  <si>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</si>
  <si>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</si>
  <si>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</si>
  <si>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</si>
  <si>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</si>
  <si>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</si>
  <si>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</si>
  <si>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</si>
  <si>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</si>
  <si>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</si>
  <si>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</si>
  <si>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</si>
  <si>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</si>
  <si>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</si>
  <si>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</si>
  <si>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</si>
  <si>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</si>
  <si>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</si>
  <si>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</si>
  <si>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</si>
  <si>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</si>
  <si>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</si>
  <si>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</si>
  <si>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</si>
  <si>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</si>
  <si>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</si>
  <si>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</si>
  <si>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</si>
  <si>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</si>
  <si>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</si>
  <si>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</si>
  <si>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</si>
  <si>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</si>
  <si>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球磨村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</si>
  <si>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</si>
  <si>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</si>
  <si>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</si>
  <si>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</si>
  <si>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</si>
  <si>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</si>
  <si>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</si>
  <si>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</si>
  <si>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</si>
  <si>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</si>
  <si>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</si>
  <si>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</si>
  <si>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</si>
  <si>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</si>
  <si>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</si>
  <si>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</si>
  <si>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</si>
  <si>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令和２年７月豪雨災により本村の簡易水道施設は甚大な被害をうけ、橋梁の流失により未だ仮設配管で給水している区域もあるため、災害復旧工事の早期完了を目指す。簡易水道施設の正常化を最優先とするが、あわせて水道事業の持続的な経営の確保のため多様な広域化の推進並びに料金収入の確保等を視野に入れ、簡易水道事業経営戦略に基づき、計画的かつ効率的な経営の推進を図る。</t>
    <phoneticPr fontId="4"/>
  </si>
  <si>
    <t>本村水道事業は、創設後約30年が経過している。こうしたなかで漏水事故が度々発生しており、耐震管への更新は必要不可欠となっている。しかしながら、更新費用は多大であり、効率的かつ安定的な財政運営を行うため、令和６年度より計画的に耐震化工事を進めていく。</t>
    <rPh sb="101" eb="103">
      <t>レイワ</t>
    </rPh>
    <rPh sb="104" eb="106">
      <t>ネンド</t>
    </rPh>
    <phoneticPr fontId="4"/>
  </si>
  <si>
    <t>簡易水道事業は、加入者からの料金収入等の独立採算制によって事業が運営されている。本村の水道事業においては、今後給水区域拡大や給水人ロの増加は見込めないのが現状である。このような中、令和2年7月豪雨災により甚大な被害が発生した影響で「⑤料金回収率」「⑥給水原価」が発災前より悪化している状況が続いている。また、橋梁の本復旧に伴う配管の添架工事並びに遊水地計画に伴う管路の見直し、宅地造成事業等の復興事業が計画されていることから、今後も同様の経営状況が継続するものと思われる。令和５年度に水道事業経営戦略の改訂を行い、料金改定も視野に入れた経営改善を図っていく。また、「⑧有収率」については、漏水修繕工事を適宜実施しているが、依然として低い水準であるため、引き続き漏水の改善並びに耐震管への更新を計画的に進めていく。</t>
    <rPh sb="236" eb="238">
      <t>レイワ</t>
    </rPh>
    <rPh sb="239" eb="241">
      <t>ネンド</t>
    </rPh>
    <rPh sb="242" eb="244">
      <t>スイドウ</t>
    </rPh>
    <rPh sb="244" eb="246">
      <t>ジギョウ</t>
    </rPh>
    <rPh sb="246" eb="248">
      <t>ケイエイ</t>
    </rPh>
    <rPh sb="248" eb="250">
      <t>センリャク</t>
    </rPh>
    <rPh sb="251" eb="253">
      <t>カイテイ</t>
    </rPh>
    <rPh sb="254" eb="25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</si>
</sst>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1.92</c:v>
                </c:pt>
                <c:pt idx="1">
                  <c:v>1.27</c:v>
                </c:pt>
                <c:pt idx="2" formatCode="#,##0.00;&quot;△&quot;#,##0.00">
                  <c:v>0</c:v>
                </c:pt>
                <c:pt idx="3" formatCode="#,##0.00;&quot;△&quot;#,##0.00">
                  <c:v>0</c:v>
                </c:pt>
                <c:pt idx="4">
                  <c:v>0.6</c:v>
                </c:pt>
              </c:numCache>
            </c:numRef>
          </c:val>
          <c:extLst>
            <c:ext xmlns:c16="http://schemas.microsoft.com/office/drawing/2014/chart" uri="{C3380CC4-5D6E-409C-BE32-E72D297353CC}">
              <c16:uniqueId val="{00000000-C8E0-4144-B810-F5C7204C5EF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0.61</c:v>
                </c:pt>
                <c:pt idx="3">
                  <c:v>0.4</c:v>
                </c:pt>
                <c:pt idx="4">
                  <c:v>0.59</c:v>
                </c:pt>
              </c:numCache>
            </c:numRef>
          </c:val>
          <c:smooth val="0"/>
          <c:extLst>
            <c:ext xmlns:c16="http://schemas.microsoft.com/office/drawing/2014/chart" uri="{C3380CC4-5D6E-409C-BE32-E72D297353CC}">
              <c16:uniqueId val="{00000001-C8E0-4144-B810-F5C7204C5EF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63.06</c:v>
                </c:pt>
                <c:pt idx="1">
                  <c:v>64.180000000000007</c:v>
                </c:pt>
                <c:pt idx="2">
                  <c:v>56.07</c:v>
                </c:pt>
                <c:pt idx="3">
                  <c:v>55.06</c:v>
                </c:pt>
                <c:pt idx="4">
                  <c:v>56.52</c:v>
                </c:pt>
              </c:numCache>
            </c:numRef>
          </c:val>
          <c:extLst>
            <c:ext xmlns:c16="http://schemas.microsoft.com/office/drawing/2014/chart" uri="{C3380CC4-5D6E-409C-BE32-E72D297353CC}">
              <c16:uniqueId val="{00000000-93FD-4B20-893D-4AC7FE45EE2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49.08</c:v>
                </c:pt>
                <c:pt idx="3">
                  <c:v>51.46</c:v>
                </c:pt>
                <c:pt idx="4">
                  <c:v>51.84</c:v>
                </c:pt>
              </c:numCache>
            </c:numRef>
          </c:val>
          <c:smooth val="0"/>
          <c:extLst>
            <c:ext xmlns:c16="http://schemas.microsoft.com/office/drawing/2014/chart" uri="{C3380CC4-5D6E-409C-BE32-E72D297353CC}">
              <c16:uniqueId val="{00000001-93FD-4B20-893D-4AC7FE45EE2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71.52</c:v>
                </c:pt>
                <c:pt idx="1">
                  <c:v>68.13</c:v>
                </c:pt>
                <c:pt idx="2">
                  <c:v>46.89</c:v>
                </c:pt>
                <c:pt idx="3">
                  <c:v>64.89</c:v>
                </c:pt>
                <c:pt idx="4">
                  <c:v>59.7</c:v>
                </c:pt>
              </c:numCache>
            </c:numRef>
          </c:val>
          <c:extLst>
            <c:ext xmlns:c16="http://schemas.microsoft.com/office/drawing/2014/chart" uri="{C3380CC4-5D6E-409C-BE32-E72D297353CC}">
              <c16:uniqueId val="{00000000-964B-4E12-90CB-E9462962735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71.27</c:v>
                </c:pt>
                <c:pt idx="3">
                  <c:v>68.58</c:v>
                </c:pt>
                <c:pt idx="4">
                  <c:v>67.94</c:v>
                </c:pt>
              </c:numCache>
            </c:numRef>
          </c:val>
          <c:smooth val="0"/>
          <c:extLst>
            <c:ext xmlns:c16="http://schemas.microsoft.com/office/drawing/2014/chart" uri="{C3380CC4-5D6E-409C-BE32-E72D297353CC}">
              <c16:uniqueId val="{00000001-964B-4E12-90CB-E9462962735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69.849999999999994</c:v>
                </c:pt>
                <c:pt idx="1">
                  <c:v>75.900000000000006</c:v>
                </c:pt>
                <c:pt idx="2">
                  <c:v>88.21</c:v>
                </c:pt>
                <c:pt idx="3">
                  <c:v>81.349999999999994</c:v>
                </c:pt>
                <c:pt idx="4">
                  <c:v>108.29</c:v>
                </c:pt>
              </c:numCache>
            </c:numRef>
          </c:val>
          <c:extLst>
            <c:ext xmlns:c16="http://schemas.microsoft.com/office/drawing/2014/chart" uri="{C3380CC4-5D6E-409C-BE32-E72D297353CC}">
              <c16:uniqueId val="{00000000-ED8C-42CF-AA1A-EAF19F79A002}"/>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73.22</c:v>
                </c:pt>
                <c:pt idx="3">
                  <c:v>69.05</c:v>
                </c:pt>
                <c:pt idx="4">
                  <c:v>67.02</c:v>
                </c:pt>
              </c:numCache>
            </c:numRef>
          </c:val>
          <c:smooth val="0"/>
          <c:extLst>
            <c:ext xmlns:c16="http://schemas.microsoft.com/office/drawing/2014/chart" uri="{C3380CC4-5D6E-409C-BE32-E72D297353CC}">
              <c16:uniqueId val="{00000001-ED8C-42CF-AA1A-EAF19F79A002}"/>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55-4C4E-9A61-55F8807565A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55-4C4E-9A61-55F8807565A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CF-475E-AF00-AAD1B5B305C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CF-475E-AF00-AAD1B5B305C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17-413C-B8B0-CDFE0E15D77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17-413C-B8B0-CDFE0E15D77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1F-44CD-8751-B0F61117302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1F-44CD-8751-B0F61117302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658.32</c:v>
                </c:pt>
                <c:pt idx="1">
                  <c:v>564.29</c:v>
                </c:pt>
                <c:pt idx="2">
                  <c:v>728.09</c:v>
                </c:pt>
                <c:pt idx="3">
                  <c:v>502.04</c:v>
                </c:pt>
                <c:pt idx="4">
                  <c:v>437</c:v>
                </c:pt>
              </c:numCache>
            </c:numRef>
          </c:val>
          <c:extLst>
            <c:ext xmlns:c16="http://schemas.microsoft.com/office/drawing/2014/chart" uri="{C3380CC4-5D6E-409C-BE32-E72D297353CC}">
              <c16:uniqueId val="{00000000-6816-4701-BC35-4526E04F1FBC}"/>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1128.72</c:v>
                </c:pt>
                <c:pt idx="3">
                  <c:v>1125.25</c:v>
                </c:pt>
                <c:pt idx="4">
                  <c:v>1157.05</c:v>
                </c:pt>
              </c:numCache>
            </c:numRef>
          </c:val>
          <c:smooth val="0"/>
          <c:extLst>
            <c:ext xmlns:c16="http://schemas.microsoft.com/office/drawing/2014/chart" uri="{C3380CC4-5D6E-409C-BE32-E72D297353CC}">
              <c16:uniqueId val="{00000001-6816-4701-BC35-4526E04F1FBC}"/>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54.51</c:v>
                </c:pt>
                <c:pt idx="1">
                  <c:v>53.59</c:v>
                </c:pt>
                <c:pt idx="2">
                  <c:v>9.9499999999999993</c:v>
                </c:pt>
                <c:pt idx="3">
                  <c:v>37.25</c:v>
                </c:pt>
                <c:pt idx="4">
                  <c:v>29.99</c:v>
                </c:pt>
              </c:numCache>
            </c:numRef>
          </c:val>
          <c:extLst>
            <c:ext xmlns:c16="http://schemas.microsoft.com/office/drawing/2014/chart" uri="{C3380CC4-5D6E-409C-BE32-E72D297353CC}">
              <c16:uniqueId val="{00000000-B33B-4CF4-A8ED-4426288645E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41.84</c:v>
                </c:pt>
                <c:pt idx="3">
                  <c:v>41.44</c:v>
                </c:pt>
                <c:pt idx="4">
                  <c:v>37.65</c:v>
                </c:pt>
              </c:numCache>
            </c:numRef>
          </c:val>
          <c:smooth val="0"/>
          <c:extLst>
            <c:ext xmlns:c16="http://schemas.microsoft.com/office/drawing/2014/chart" uri="{C3380CC4-5D6E-409C-BE32-E72D297353CC}">
              <c16:uniqueId val="{00000001-B33B-4CF4-A8ED-4426288645E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265.32</c:v>
                </c:pt>
                <c:pt idx="1">
                  <c:v>280.88</c:v>
                </c:pt>
                <c:pt idx="2">
                  <c:v>1647.11</c:v>
                </c:pt>
                <c:pt idx="3">
                  <c:v>447.03</c:v>
                </c:pt>
                <c:pt idx="4">
                  <c:v>555.84</c:v>
                </c:pt>
              </c:numCache>
            </c:numRef>
          </c:val>
          <c:extLst>
            <c:ext xmlns:c16="http://schemas.microsoft.com/office/drawing/2014/chart" uri="{C3380CC4-5D6E-409C-BE32-E72D297353CC}">
              <c16:uniqueId val="{00000000-4E3B-46DB-8F56-B785B476AE8E}"/>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390.47</c:v>
                </c:pt>
                <c:pt idx="3">
                  <c:v>403.61</c:v>
                </c:pt>
                <c:pt idx="4">
                  <c:v>442.82</c:v>
                </c:pt>
              </c:numCache>
            </c:numRef>
          </c:val>
          <c:smooth val="0"/>
          <c:extLst>
            <c:ext xmlns:c16="http://schemas.microsoft.com/office/drawing/2014/chart" uri="{C3380CC4-5D6E-409C-BE32-E72D297353CC}">
              <c16:uniqueId val="{00000001-4E3B-46DB-8F56-B785B476AE8E}"/>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AD1" sqref="AD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熊本県　球磨村</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D4</v>
      </c>
      <c r="X8" s="66"/>
      <c r="Y8" s="66"/>
      <c r="Z8" s="66"/>
      <c r="AA8" s="66"/>
      <c r="AB8" s="66"/>
      <c r="AC8" s="66"/>
      <c r="AD8" s="66" t="str">
        <f>データ!$M$6</f>
        <v>非設置</v>
      </c>
      <c r="AE8" s="66"/>
      <c r="AF8" s="66"/>
      <c r="AG8" s="66"/>
      <c r="AH8" s="66"/>
      <c r="AI8" s="66"/>
      <c r="AJ8" s="66"/>
      <c r="AK8" s="2"/>
      <c r="AL8" s="55">
        <f>データ!$R$6</f>
        <v>2958</v>
      </c>
      <c r="AM8" s="55"/>
      <c r="AN8" s="55"/>
      <c r="AO8" s="55"/>
      <c r="AP8" s="55"/>
      <c r="AQ8" s="55"/>
      <c r="AR8" s="55"/>
      <c r="AS8" s="55"/>
      <c r="AT8" s="45">
        <f>データ!$S$6</f>
        <v>207.58</v>
      </c>
      <c r="AU8" s="45"/>
      <c r="AV8" s="45"/>
      <c r="AW8" s="45"/>
      <c r="AX8" s="45"/>
      <c r="AY8" s="45"/>
      <c r="AZ8" s="45"/>
      <c r="BA8" s="45"/>
      <c r="BB8" s="45">
        <f>データ!$T$6</f>
        <v>14.25</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58.49</v>
      </c>
      <c r="Q10" s="45"/>
      <c r="R10" s="45"/>
      <c r="S10" s="45"/>
      <c r="T10" s="45"/>
      <c r="U10" s="45"/>
      <c r="V10" s="45"/>
      <c r="W10" s="55">
        <f>データ!$Q$6</f>
        <v>2970</v>
      </c>
      <c r="X10" s="55"/>
      <c r="Y10" s="55"/>
      <c r="Z10" s="55"/>
      <c r="AA10" s="55"/>
      <c r="AB10" s="55"/>
      <c r="AC10" s="55"/>
      <c r="AD10" s="2"/>
      <c r="AE10" s="2"/>
      <c r="AF10" s="2"/>
      <c r="AG10" s="2"/>
      <c r="AH10" s="2"/>
      <c r="AI10" s="2"/>
      <c r="AJ10" s="2"/>
      <c r="AK10" s="2"/>
      <c r="AL10" s="55">
        <f>データ!$U$6</f>
        <v>1678</v>
      </c>
      <c r="AM10" s="55"/>
      <c r="AN10" s="55"/>
      <c r="AO10" s="55"/>
      <c r="AP10" s="55"/>
      <c r="AQ10" s="55"/>
      <c r="AR10" s="55"/>
      <c r="AS10" s="55"/>
      <c r="AT10" s="45">
        <f>データ!$V$6</f>
        <v>4.6399999999999997</v>
      </c>
      <c r="AU10" s="45"/>
      <c r="AV10" s="45"/>
      <c r="AW10" s="45"/>
      <c r="AX10" s="45"/>
      <c r="AY10" s="45"/>
      <c r="AZ10" s="45"/>
      <c r="BA10" s="45"/>
      <c r="BB10" s="45">
        <f>データ!$W$6</f>
        <v>361.64</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117</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116</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115</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42</v>
      </c>
      <c r="H85" s="13" t="str">
        <f>データ!BO6</f>
        <v>【982.48】</v>
      </c>
      <c r="I85" s="13" t="str">
        <f>データ!BZ6</f>
        <v>【50.61】</v>
      </c>
      <c r="J85" s="13" t="str">
        <f>データ!CK6</f>
        <v>【320.83】</v>
      </c>
      <c r="K85" s="13" t="str">
        <f>データ!CV6</f>
        <v>【56.15】</v>
      </c>
      <c r="L85" s="13" t="str">
        <f>データ!DG6</f>
        <v>【70.01】</v>
      </c>
      <c r="M85" s="13" t="s">
        <v>43</v>
      </c>
      <c r="N85" s="13" t="s">
        <v>43</v>
      </c>
      <c r="O85" s="13" t="str">
        <f>データ!EN6</f>
        <v>【0.52】</v>
      </c>
    </row>
  </sheetData>
  <sheetProtection algorithmName="SHA-512" hashValue="R0myb2kvYFoB4NUJqlxFiQNnZUphYZOC55VtpwG6winPyK6gSrJ+0A43VBmPi+7FQfV8ftktmNSgZoADiqCF5w==" saltValue="+J8vDkJ4xlyrur2HhGXU1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46</v>
      </c>
      <c r="B3" s="16" t="s">
        <v>47</v>
      </c>
      <c r="C3" s="16" t="s">
        <v>48</v>
      </c>
      <c r="D3" s="16" t="s">
        <v>49</v>
      </c>
      <c r="E3" s="16" t="s">
        <v>50</v>
      </c>
      <c r="F3" s="16" t="s">
        <v>51</v>
      </c>
      <c r="G3" s="16" t="s">
        <v>52</v>
      </c>
      <c r="H3" s="72" t="s">
        <v>53</v>
      </c>
      <c r="I3" s="73"/>
      <c r="J3" s="73"/>
      <c r="K3" s="73"/>
      <c r="L3" s="73"/>
      <c r="M3" s="73"/>
      <c r="N3" s="73"/>
      <c r="O3" s="73"/>
      <c r="P3" s="73"/>
      <c r="Q3" s="73"/>
      <c r="R3" s="73"/>
      <c r="S3" s="73"/>
      <c r="T3" s="73"/>
      <c r="U3" s="73"/>
      <c r="V3" s="73"/>
      <c r="W3" s="74"/>
      <c r="X3" s="78" t="s">
        <v>54</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55</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56</v>
      </c>
      <c r="B4" s="17"/>
      <c r="C4" s="17"/>
      <c r="D4" s="17"/>
      <c r="E4" s="17"/>
      <c r="F4" s="17"/>
      <c r="G4" s="17"/>
      <c r="H4" s="75"/>
      <c r="I4" s="76"/>
      <c r="J4" s="76"/>
      <c r="K4" s="76"/>
      <c r="L4" s="76"/>
      <c r="M4" s="76"/>
      <c r="N4" s="76"/>
      <c r="O4" s="76"/>
      <c r="P4" s="76"/>
      <c r="Q4" s="76"/>
      <c r="R4" s="76"/>
      <c r="S4" s="76"/>
      <c r="T4" s="76"/>
      <c r="U4" s="76"/>
      <c r="V4" s="76"/>
      <c r="W4" s="77"/>
      <c r="X4" s="71" t="s">
        <v>57</v>
      </c>
      <c r="Y4" s="71"/>
      <c r="Z4" s="71"/>
      <c r="AA4" s="71"/>
      <c r="AB4" s="71"/>
      <c r="AC4" s="71"/>
      <c r="AD4" s="71"/>
      <c r="AE4" s="71"/>
      <c r="AF4" s="71"/>
      <c r="AG4" s="71"/>
      <c r="AH4" s="71"/>
      <c r="AI4" s="71" t="s">
        <v>58</v>
      </c>
      <c r="AJ4" s="71"/>
      <c r="AK4" s="71"/>
      <c r="AL4" s="71"/>
      <c r="AM4" s="71"/>
      <c r="AN4" s="71"/>
      <c r="AO4" s="71"/>
      <c r="AP4" s="71"/>
      <c r="AQ4" s="71"/>
      <c r="AR4" s="71"/>
      <c r="AS4" s="71"/>
      <c r="AT4" s="71" t="s">
        <v>59</v>
      </c>
      <c r="AU4" s="71"/>
      <c r="AV4" s="71"/>
      <c r="AW4" s="71"/>
      <c r="AX4" s="71"/>
      <c r="AY4" s="71"/>
      <c r="AZ4" s="71"/>
      <c r="BA4" s="71"/>
      <c r="BB4" s="71"/>
      <c r="BC4" s="71"/>
      <c r="BD4" s="71"/>
      <c r="BE4" s="71" t="s">
        <v>60</v>
      </c>
      <c r="BF4" s="71"/>
      <c r="BG4" s="71"/>
      <c r="BH4" s="71"/>
      <c r="BI4" s="71"/>
      <c r="BJ4" s="71"/>
      <c r="BK4" s="71"/>
      <c r="BL4" s="71"/>
      <c r="BM4" s="71"/>
      <c r="BN4" s="71"/>
      <c r="BO4" s="71"/>
      <c r="BP4" s="71" t="s">
        <v>61</v>
      </c>
      <c r="BQ4" s="71"/>
      <c r="BR4" s="71"/>
      <c r="BS4" s="71"/>
      <c r="BT4" s="71"/>
      <c r="BU4" s="71"/>
      <c r="BV4" s="71"/>
      <c r="BW4" s="71"/>
      <c r="BX4" s="71"/>
      <c r="BY4" s="71"/>
      <c r="BZ4" s="71"/>
      <c r="CA4" s="71" t="s">
        <v>62</v>
      </c>
      <c r="CB4" s="71"/>
      <c r="CC4" s="71"/>
      <c r="CD4" s="71"/>
      <c r="CE4" s="71"/>
      <c r="CF4" s="71"/>
      <c r="CG4" s="71"/>
      <c r="CH4" s="71"/>
      <c r="CI4" s="71"/>
      <c r="CJ4" s="71"/>
      <c r="CK4" s="71"/>
      <c r="CL4" s="71" t="s">
        <v>63</v>
      </c>
      <c r="CM4" s="71"/>
      <c r="CN4" s="71"/>
      <c r="CO4" s="71"/>
      <c r="CP4" s="71"/>
      <c r="CQ4" s="71"/>
      <c r="CR4" s="71"/>
      <c r="CS4" s="71"/>
      <c r="CT4" s="71"/>
      <c r="CU4" s="71"/>
      <c r="CV4" s="71"/>
      <c r="CW4" s="71" t="s">
        <v>64</v>
      </c>
      <c r="CX4" s="71"/>
      <c r="CY4" s="71"/>
      <c r="CZ4" s="71"/>
      <c r="DA4" s="71"/>
      <c r="DB4" s="71"/>
      <c r="DC4" s="71"/>
      <c r="DD4" s="71"/>
      <c r="DE4" s="71"/>
      <c r="DF4" s="71"/>
      <c r="DG4" s="71"/>
      <c r="DH4" s="71" t="s">
        <v>65</v>
      </c>
      <c r="DI4" s="71"/>
      <c r="DJ4" s="71"/>
      <c r="DK4" s="71"/>
      <c r="DL4" s="71"/>
      <c r="DM4" s="71"/>
      <c r="DN4" s="71"/>
      <c r="DO4" s="71"/>
      <c r="DP4" s="71"/>
      <c r="DQ4" s="71"/>
      <c r="DR4" s="71"/>
      <c r="DS4" s="71" t="s">
        <v>66</v>
      </c>
      <c r="DT4" s="71"/>
      <c r="DU4" s="71"/>
      <c r="DV4" s="71"/>
      <c r="DW4" s="71"/>
      <c r="DX4" s="71"/>
      <c r="DY4" s="71"/>
      <c r="DZ4" s="71"/>
      <c r="EA4" s="71"/>
      <c r="EB4" s="71"/>
      <c r="EC4" s="71"/>
      <c r="ED4" s="71" t="s">
        <v>67</v>
      </c>
      <c r="EE4" s="71"/>
      <c r="EF4" s="71"/>
      <c r="EG4" s="71"/>
      <c r="EH4" s="71"/>
      <c r="EI4" s="71"/>
      <c r="EJ4" s="71"/>
      <c r="EK4" s="71"/>
      <c r="EL4" s="71"/>
      <c r="EM4" s="71"/>
      <c r="EN4" s="71"/>
    </row>
    <row r="5" spans="1:144" x14ac:dyDescent="0.15">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15">
      <c r="A6" s="15" t="s">
        <v>96</v>
      </c>
      <c r="B6" s="20">
        <f>B7</f>
        <v>2022</v>
      </c>
      <c r="C6" s="20">
        <f t="shared" ref="C6:W6" si="3">C7</f>
        <v>435139</v>
      </c>
      <c r="D6" s="20">
        <f t="shared" si="3"/>
        <v>47</v>
      </c>
      <c r="E6" s="20">
        <f t="shared" si="3"/>
        <v>1</v>
      </c>
      <c r="F6" s="20">
        <f t="shared" si="3"/>
        <v>0</v>
      </c>
      <c r="G6" s="20">
        <f t="shared" si="3"/>
        <v>0</v>
      </c>
      <c r="H6" s="20" t="str">
        <f t="shared" si="3"/>
        <v>熊本県　球磨村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58.49</v>
      </c>
      <c r="Q6" s="21">
        <f t="shared" si="3"/>
        <v>2970</v>
      </c>
      <c r="R6" s="21">
        <f t="shared" si="3"/>
        <v>2958</v>
      </c>
      <c r="S6" s="21">
        <f t="shared" si="3"/>
        <v>207.58</v>
      </c>
      <c r="T6" s="21">
        <f t="shared" si="3"/>
        <v>14.25</v>
      </c>
      <c r="U6" s="21">
        <f t="shared" si="3"/>
        <v>1678</v>
      </c>
      <c r="V6" s="21">
        <f t="shared" si="3"/>
        <v>4.6399999999999997</v>
      </c>
      <c r="W6" s="21">
        <f t="shared" si="3"/>
        <v>361.64</v>
      </c>
      <c r="X6" s="22">
        <f>IF(X7="",NA(),X7)</f>
        <v>69.849999999999994</v>
      </c>
      <c r="Y6" s="22">
        <f t="shared" ref="Y6:AG6" si="4">IF(Y7="",NA(),Y7)</f>
        <v>75.900000000000006</v>
      </c>
      <c r="Z6" s="22">
        <f t="shared" si="4"/>
        <v>88.21</v>
      </c>
      <c r="AA6" s="22">
        <f t="shared" si="4"/>
        <v>81.349999999999994</v>
      </c>
      <c r="AB6" s="22">
        <f t="shared" si="4"/>
        <v>108.29</v>
      </c>
      <c r="AC6" s="22">
        <f t="shared" si="4"/>
        <v>77.91</v>
      </c>
      <c r="AD6" s="22">
        <f t="shared" si="4"/>
        <v>79.099999999999994</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658.32</v>
      </c>
      <c r="BF6" s="22">
        <f t="shared" ref="BF6:BN6" si="7">IF(BF7="",NA(),BF7)</f>
        <v>564.29</v>
      </c>
      <c r="BG6" s="22">
        <f t="shared" si="7"/>
        <v>728.09</v>
      </c>
      <c r="BH6" s="22">
        <f t="shared" si="7"/>
        <v>502.04</v>
      </c>
      <c r="BI6" s="22">
        <f t="shared" si="7"/>
        <v>437</v>
      </c>
      <c r="BJ6" s="22">
        <f t="shared" si="7"/>
        <v>1007.7</v>
      </c>
      <c r="BK6" s="22">
        <f t="shared" si="7"/>
        <v>1018.52</v>
      </c>
      <c r="BL6" s="22">
        <f t="shared" si="7"/>
        <v>1128.72</v>
      </c>
      <c r="BM6" s="22">
        <f t="shared" si="7"/>
        <v>1125.25</v>
      </c>
      <c r="BN6" s="22">
        <f t="shared" si="7"/>
        <v>1157.05</v>
      </c>
      <c r="BO6" s="21" t="str">
        <f>IF(BO7="","",IF(BO7="-","【-】","【"&amp;SUBSTITUTE(TEXT(BO7,"#,##0.00"),"-","△")&amp;"】"))</f>
        <v>【982.48】</v>
      </c>
      <c r="BP6" s="22">
        <f>IF(BP7="",NA(),BP7)</f>
        <v>54.51</v>
      </c>
      <c r="BQ6" s="22">
        <f t="shared" ref="BQ6:BY6" si="8">IF(BQ7="",NA(),BQ7)</f>
        <v>53.59</v>
      </c>
      <c r="BR6" s="22">
        <f t="shared" si="8"/>
        <v>9.9499999999999993</v>
      </c>
      <c r="BS6" s="22">
        <f t="shared" si="8"/>
        <v>37.25</v>
      </c>
      <c r="BT6" s="22">
        <f t="shared" si="8"/>
        <v>29.99</v>
      </c>
      <c r="BU6" s="22">
        <f t="shared" si="8"/>
        <v>59.22</v>
      </c>
      <c r="BV6" s="22">
        <f t="shared" si="8"/>
        <v>58.79</v>
      </c>
      <c r="BW6" s="22">
        <f t="shared" si="8"/>
        <v>41.84</v>
      </c>
      <c r="BX6" s="22">
        <f t="shared" si="8"/>
        <v>41.44</v>
      </c>
      <c r="BY6" s="22">
        <f t="shared" si="8"/>
        <v>37.65</v>
      </c>
      <c r="BZ6" s="21" t="str">
        <f>IF(BZ7="","",IF(BZ7="-","【-】","【"&amp;SUBSTITUTE(TEXT(BZ7,"#,##0.00"),"-","△")&amp;"】"))</f>
        <v>【50.61】</v>
      </c>
      <c r="CA6" s="22">
        <f>IF(CA7="",NA(),CA7)</f>
        <v>265.32</v>
      </c>
      <c r="CB6" s="22">
        <f t="shared" ref="CB6:CJ6" si="9">IF(CB7="",NA(),CB7)</f>
        <v>280.88</v>
      </c>
      <c r="CC6" s="22">
        <f t="shared" si="9"/>
        <v>1647.11</v>
      </c>
      <c r="CD6" s="22">
        <f t="shared" si="9"/>
        <v>447.03</v>
      </c>
      <c r="CE6" s="22">
        <f t="shared" si="9"/>
        <v>555.84</v>
      </c>
      <c r="CF6" s="22">
        <f t="shared" si="9"/>
        <v>292.89999999999998</v>
      </c>
      <c r="CG6" s="22">
        <f t="shared" si="9"/>
        <v>298.25</v>
      </c>
      <c r="CH6" s="22">
        <f t="shared" si="9"/>
        <v>390.47</v>
      </c>
      <c r="CI6" s="22">
        <f t="shared" si="9"/>
        <v>403.61</v>
      </c>
      <c r="CJ6" s="22">
        <f t="shared" si="9"/>
        <v>442.82</v>
      </c>
      <c r="CK6" s="21" t="str">
        <f>IF(CK7="","",IF(CK7="-","【-】","【"&amp;SUBSTITUTE(TEXT(CK7,"#,##0.00"),"-","△")&amp;"】"))</f>
        <v>【320.83】</v>
      </c>
      <c r="CL6" s="22">
        <f>IF(CL7="",NA(),CL7)</f>
        <v>63.06</v>
      </c>
      <c r="CM6" s="22">
        <f t="shared" ref="CM6:CU6" si="10">IF(CM7="",NA(),CM7)</f>
        <v>64.180000000000007</v>
      </c>
      <c r="CN6" s="22">
        <f t="shared" si="10"/>
        <v>56.07</v>
      </c>
      <c r="CO6" s="22">
        <f t="shared" si="10"/>
        <v>55.06</v>
      </c>
      <c r="CP6" s="22">
        <f t="shared" si="10"/>
        <v>56.52</v>
      </c>
      <c r="CQ6" s="22">
        <f t="shared" si="10"/>
        <v>56.76</v>
      </c>
      <c r="CR6" s="22">
        <f t="shared" si="10"/>
        <v>56.04</v>
      </c>
      <c r="CS6" s="22">
        <f t="shared" si="10"/>
        <v>49.08</v>
      </c>
      <c r="CT6" s="22">
        <f t="shared" si="10"/>
        <v>51.46</v>
      </c>
      <c r="CU6" s="22">
        <f t="shared" si="10"/>
        <v>51.84</v>
      </c>
      <c r="CV6" s="21" t="str">
        <f>IF(CV7="","",IF(CV7="-","【-】","【"&amp;SUBSTITUTE(TEXT(CV7,"#,##0.00"),"-","△")&amp;"】"))</f>
        <v>【56.15】</v>
      </c>
      <c r="CW6" s="22">
        <f>IF(CW7="",NA(),CW7)</f>
        <v>71.52</v>
      </c>
      <c r="CX6" s="22">
        <f t="shared" ref="CX6:DF6" si="11">IF(CX7="",NA(),CX7)</f>
        <v>68.13</v>
      </c>
      <c r="CY6" s="22">
        <f t="shared" si="11"/>
        <v>46.89</v>
      </c>
      <c r="CZ6" s="22">
        <f t="shared" si="11"/>
        <v>64.89</v>
      </c>
      <c r="DA6" s="22">
        <f t="shared" si="11"/>
        <v>59.7</v>
      </c>
      <c r="DB6" s="22">
        <f t="shared" si="11"/>
        <v>73.069999999999993</v>
      </c>
      <c r="DC6" s="22">
        <f t="shared" si="11"/>
        <v>72.78</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1.92</v>
      </c>
      <c r="EE6" s="22">
        <f t="shared" ref="EE6:EM6" si="14">IF(EE7="",NA(),EE7)</f>
        <v>1.27</v>
      </c>
      <c r="EF6" s="21">
        <f t="shared" si="14"/>
        <v>0</v>
      </c>
      <c r="EG6" s="21">
        <f t="shared" si="14"/>
        <v>0</v>
      </c>
      <c r="EH6" s="22">
        <f t="shared" si="14"/>
        <v>0.6</v>
      </c>
      <c r="EI6" s="22">
        <f t="shared" si="14"/>
        <v>0.53</v>
      </c>
      <c r="EJ6" s="22">
        <f t="shared" si="14"/>
        <v>0.71</v>
      </c>
      <c r="EK6" s="22">
        <f t="shared" si="14"/>
        <v>0.61</v>
      </c>
      <c r="EL6" s="22">
        <f t="shared" si="14"/>
        <v>0.4</v>
      </c>
      <c r="EM6" s="22">
        <f t="shared" si="14"/>
        <v>0.59</v>
      </c>
      <c r="EN6" s="21" t="str">
        <f>IF(EN7="","",IF(EN7="-","【-】","【"&amp;SUBSTITUTE(TEXT(EN7,"#,##0.00"),"-","△")&amp;"】"))</f>
        <v>【0.52】</v>
      </c>
    </row>
    <row r="7" spans="1:144" s="23" customFormat="1" x14ac:dyDescent="0.15">
      <c r="A7" s="15"/>
      <c r="B7" s="24">
        <v>2022</v>
      </c>
      <c r="C7" s="24">
        <v>435139</v>
      </c>
      <c r="D7" s="24">
        <v>47</v>
      </c>
      <c r="E7" s="24">
        <v>1</v>
      </c>
      <c r="F7" s="24">
        <v>0</v>
      </c>
      <c r="G7" s="24">
        <v>0</v>
      </c>
      <c r="H7" s="24" t="s">
        <v>97</v>
      </c>
      <c r="I7" s="24" t="s">
        <v>98</v>
      </c>
      <c r="J7" s="24" t="s">
        <v>99</v>
      </c>
      <c r="K7" s="24" t="s">
        <v>100</v>
      </c>
      <c r="L7" s="24" t="s">
        <v>101</v>
      </c>
      <c r="M7" s="24" t="s">
        <v>102</v>
      </c>
      <c r="N7" s="25" t="s">
        <v>103</v>
      </c>
      <c r="O7" s="25" t="s">
        <v>104</v>
      </c>
      <c r="P7" s="25">
        <v>58.49</v>
      </c>
      <c r="Q7" s="25">
        <v>2970</v>
      </c>
      <c r="R7" s="25">
        <v>2958</v>
      </c>
      <c r="S7" s="25">
        <v>207.58</v>
      </c>
      <c r="T7" s="25">
        <v>14.25</v>
      </c>
      <c r="U7" s="25">
        <v>1678</v>
      </c>
      <c r="V7" s="25">
        <v>4.6399999999999997</v>
      </c>
      <c r="W7" s="25">
        <v>361.64</v>
      </c>
      <c r="X7" s="25">
        <v>69.849999999999994</v>
      </c>
      <c r="Y7" s="25">
        <v>75.900000000000006</v>
      </c>
      <c r="Z7" s="25">
        <v>88.21</v>
      </c>
      <c r="AA7" s="25">
        <v>81.349999999999994</v>
      </c>
      <c r="AB7" s="25">
        <v>108.29</v>
      </c>
      <c r="AC7" s="25">
        <v>77.91</v>
      </c>
      <c r="AD7" s="25">
        <v>79.099999999999994</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658.32</v>
      </c>
      <c r="BF7" s="25">
        <v>564.29</v>
      </c>
      <c r="BG7" s="25">
        <v>728.09</v>
      </c>
      <c r="BH7" s="25">
        <v>502.04</v>
      </c>
      <c r="BI7" s="25">
        <v>437</v>
      </c>
      <c r="BJ7" s="25">
        <v>1007.7</v>
      </c>
      <c r="BK7" s="25">
        <v>1018.52</v>
      </c>
      <c r="BL7" s="25">
        <v>1128.72</v>
      </c>
      <c r="BM7" s="25">
        <v>1125.25</v>
      </c>
      <c r="BN7" s="25">
        <v>1157.05</v>
      </c>
      <c r="BO7" s="25">
        <v>982.48</v>
      </c>
      <c r="BP7" s="25">
        <v>54.51</v>
      </c>
      <c r="BQ7" s="25">
        <v>53.59</v>
      </c>
      <c r="BR7" s="25">
        <v>9.9499999999999993</v>
      </c>
      <c r="BS7" s="25">
        <v>37.25</v>
      </c>
      <c r="BT7" s="25">
        <v>29.99</v>
      </c>
      <c r="BU7" s="25">
        <v>59.22</v>
      </c>
      <c r="BV7" s="25">
        <v>58.79</v>
      </c>
      <c r="BW7" s="25">
        <v>41.84</v>
      </c>
      <c r="BX7" s="25">
        <v>41.44</v>
      </c>
      <c r="BY7" s="25">
        <v>37.65</v>
      </c>
      <c r="BZ7" s="25">
        <v>50.61</v>
      </c>
      <c r="CA7" s="25">
        <v>265.32</v>
      </c>
      <c r="CB7" s="25">
        <v>280.88</v>
      </c>
      <c r="CC7" s="25">
        <v>1647.11</v>
      </c>
      <c r="CD7" s="25">
        <v>447.03</v>
      </c>
      <c r="CE7" s="25">
        <v>555.84</v>
      </c>
      <c r="CF7" s="25">
        <v>292.89999999999998</v>
      </c>
      <c r="CG7" s="25">
        <v>298.25</v>
      </c>
      <c r="CH7" s="25">
        <v>390.47</v>
      </c>
      <c r="CI7" s="25">
        <v>403.61</v>
      </c>
      <c r="CJ7" s="25">
        <v>442.82</v>
      </c>
      <c r="CK7" s="25">
        <v>320.83</v>
      </c>
      <c r="CL7" s="25">
        <v>63.06</v>
      </c>
      <c r="CM7" s="25">
        <v>64.180000000000007</v>
      </c>
      <c r="CN7" s="25">
        <v>56.07</v>
      </c>
      <c r="CO7" s="25">
        <v>55.06</v>
      </c>
      <c r="CP7" s="25">
        <v>56.52</v>
      </c>
      <c r="CQ7" s="25">
        <v>56.76</v>
      </c>
      <c r="CR7" s="25">
        <v>56.04</v>
      </c>
      <c r="CS7" s="25">
        <v>49.08</v>
      </c>
      <c r="CT7" s="25">
        <v>51.46</v>
      </c>
      <c r="CU7" s="25">
        <v>51.84</v>
      </c>
      <c r="CV7" s="25">
        <v>56.15</v>
      </c>
      <c r="CW7" s="25">
        <v>71.52</v>
      </c>
      <c r="CX7" s="25">
        <v>68.13</v>
      </c>
      <c r="CY7" s="25">
        <v>46.89</v>
      </c>
      <c r="CZ7" s="25">
        <v>64.89</v>
      </c>
      <c r="DA7" s="25">
        <v>59.7</v>
      </c>
      <c r="DB7" s="25">
        <v>73.069999999999993</v>
      </c>
      <c r="DC7" s="25">
        <v>72.78</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1.92</v>
      </c>
      <c r="EE7" s="25">
        <v>1.27</v>
      </c>
      <c r="EF7" s="25">
        <v>0</v>
      </c>
      <c r="EG7" s="25">
        <v>0</v>
      </c>
      <c r="EH7" s="25">
        <v>0.6</v>
      </c>
      <c r="EI7" s="25">
        <v>0.53</v>
      </c>
      <c r="EJ7" s="25">
        <v>0.71</v>
      </c>
      <c r="EK7" s="25">
        <v>0.61</v>
      </c>
      <c r="EL7" s="25">
        <v>0.4</v>
      </c>
      <c r="EM7" s="25">
        <v>0.59</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47</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110</v>
      </c>
    </row>
    <row r="12" spans="1:144" x14ac:dyDescent="0.15">
      <c r="B12">
        <v>1</v>
      </c>
      <c r="C12">
        <v>1</v>
      </c>
      <c r="D12">
        <v>2</v>
      </c>
      <c r="E12">
        <v>3</v>
      </c>
      <c r="F12">
        <v>4</v>
      </c>
      <c r="G12" t="s">
        <v>111</v>
      </c>
    </row>
    <row r="13" spans="1:144" x14ac:dyDescent="0.15">
      <c r="B13" t="s">
        <v>112</v>
      </c>
      <c r="C13" t="s">
        <v>113</v>
      </c>
      <c r="D13" t="s">
        <v>113</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大岩誉</cp:lastModifiedBy>
  <cp:lastPrinted>2024-01-20T05:28:13Z</cp:lastPrinted>
  <dcterms:created xsi:type="dcterms:W3CDTF">2023-12-05T01:07:39Z</dcterms:created>
  <dcterms:modified xsi:type="dcterms:W3CDTF">2024-01-20T05:28:56Z</dcterms:modified>
  <cp:category/>
</cp:coreProperties>
</file>