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SG19-FL1\Tsunagi\管理班\水道\15公営企業\経営分析表\R5\35_津奈木町\35 津奈木町\簡水\"/>
    </mc:Choice>
  </mc:AlternateContent>
  <xr:revisionPtr revIDLastSave="0" documentId="13_ncr:1_{E5786080-8313-4609-B2F7-A658E57E7D6E}" xr6:coauthVersionLast="36" xr6:coauthVersionMax="36" xr10:uidLastSave="{00000000-0000-0000-0000-000000000000}"/>
  <workbookProtection workbookAlgorithmName="SHA-512" workbookHashValue="YRPJ0OBHeNIdGznR9G3TfJGecV5ij1jDV86S9lkpU7FpGv7uChJ5QB8lrTRWcBMCYy6D4uY8E+IQmDsYeXPkBQ==" workbookSaltValue="mTGvV+mFOvWowcmcVQkt8w==" workbookSpinCount="100000" lockStructure="1"/>
  <bookViews>
    <workbookView xWindow="0" yWindow="0" windowWidth="15360" windowHeight="75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<sst xmlns="http://schemas.openxmlformats.org/spreadsheetml/2006/main" count="233" uniqueCount="118">
  <si>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</si>
  <si>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</si>
  <si>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</si>
  <si>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</si>
  <si>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</si>
  <si>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</si>
  <si>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</si>
  <si>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</si>
  <si>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</si>
  <si>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</si>
  <si>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</si>
  <si>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</si>
  <si>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</si>
  <si>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</si>
  <si>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</si>
  <si>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</si>
  <si>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</si>
  <si>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</si>
  <si>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</si>
  <si>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</si>
  <si>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</si>
  <si>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</si>
  <si>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</si>
  <si>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</si>
  <si>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</si>
  <si>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</si>
  <si>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</si>
  <si>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</si>
  <si>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</si>
  <si>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</si>
  <si>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</si>
  <si>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</si>
  <si>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</si>
  <si>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</si>
  <si>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</si>
  <si>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</si>
  <si>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</si>
  <si>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</si>
  <si>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</si>
  <si>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</si>
  <si>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</si>
  <si>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</si>
  <si>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</si>
  <si>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</si>
  <si>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</si>
  <si>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</si>
  <si>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</si>
  <si>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</si>
  <si>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</si>
  <si>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</si>
  <si>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</si>
  <si>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</si>
  <si>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</si>
  <si>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</si>
  <si>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</si>
  <si>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</si>
  <si>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</si>
  <si>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</si>
  <si>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</si>
  <si>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</si>
  <si>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</si>
  <si>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</si>
  <si>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</si>
  <si>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</si>
  <si>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</si>
  <si>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</si>
  <si>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</si>
  <si>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</si>
  <si>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</si>
  <si>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</si>
  <si>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</si>
  <si>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</si>
  <si>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</si>
  <si>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</si>
  <si>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</si>
  <si>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</si>
  <si>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</si>
  <si>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</si>
  <si>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</si>
  <si>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</si>
  <si>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</si>
  <si>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</si>
  <si>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</si>
  <si>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</si>
  <si>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</si>
  <si>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</si>
  <si>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</si>
  <si>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</si>
  <si>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</si>
  <si>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</si>
  <si>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</si>
  <si>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</si>
  <si>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</si>
  <si>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</si>
  <si>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</si>
  <si>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</si>
  <si>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</si>
  <si>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</si>
  <si>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</si>
  <si>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</si>
  <si>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</si>
  <si>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</si>
  <si>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</si>
  <si>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</si>
  <si>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</si>
  <si>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</si>
  <si>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</si>
  <si>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</si>
  <si>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</si>
  <si>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</si>
  <si>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</si>
  <si>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</si>
  <si>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</si>
  <si>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</si>
  <si>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</si>
  <si>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近年、道路改良工事と併せて老朽管の更新工事をするなど、事業規模を縮小しながら工事に取り組んでおりますので、今後も管路更新率は同様の推移をしていくものと思われます。</t>
    <rPh sb="1" eb="3">
      <t>キンネン</t>
    </rPh>
    <rPh sb="6" eb="8">
      <t>カイリョウ</t>
    </rPh>
    <phoneticPr fontId="4"/>
  </si>
  <si>
    <t>　本町では簡易水道統合工事（H24～R1)が完了し、主要の配水・浄水施設を更新しております。以降は残存する老朽管の更新工事を、道路工事と併せて施工するなど、事業規模を縮小し設備投資を抑制しながら工事に取り組んでいます。
　今後は、老朽管更新工事とは別にR6.4からの公営企業会計移行を要し、統合工事程ではないものの費用負担が見込まれるため、④企業債残高対給水収益比率の減少率は緩やかな推移になると思われます。
　また、①収益的収支比率が100％未満かつ減少傾向にあること、⑤料金回収率⑧有収率が低水準であることから、財源の確保が給水収益だけでは賄えておらず、厳しい財源状況にあることがわかります。</t>
    <rPh sb="26" eb="28">
      <t>シュヨウ</t>
    </rPh>
    <rPh sb="49" eb="51">
      <t>ザンゾン</t>
    </rPh>
    <rPh sb="53" eb="56">
      <t>ロウキュウカン</t>
    </rPh>
    <rPh sb="57" eb="61">
      <t>コウシンコウジ</t>
    </rPh>
    <rPh sb="71" eb="73">
      <t>セコウ</t>
    </rPh>
    <rPh sb="224" eb="226">
      <t>ミマン</t>
    </rPh>
    <rPh sb="230" eb="232">
      <t>ケイコウ</t>
    </rPh>
    <phoneticPr fontId="4"/>
  </si>
  <si>
    <t>　本町では、経営改善に向けた取り組みが喫緊の課題と言えます。有収率は徐々に改善されていますが、未だに低水準であり、他の指標にも大きく影響するものでもあるため、引き続き漏水調査を実施していくとともに、町内に点在する老朽管の更新工事を計画的に実施していく必要があります。
　給水人口の減少や節水意識の高まり等様々な要因により給水収益が減少傾向にある中で、経営の健全性・効率性をさらに改善・向上させるためには、財源確保が厳しい状況にあります。安全で安定した水の供給ができるよう、日頃からコスト削減の意識をもち、業務内容の見直しや効率化を徹底するとともに、ダウンサイジングや料金改定の検討など、長期的な見通しを立て経営改善に取り組んでいく必要があると考えます。</t>
    <rPh sb="34" eb="36">
      <t>ジョジョ</t>
    </rPh>
    <rPh sb="237" eb="239">
      <t>ヒゴロ</t>
    </rPh>
    <rPh sb="244" eb="246">
      <t>サクゲン</t>
    </rPh>
    <rPh sb="247" eb="249">
      <t>イシキ</t>
    </rPh>
    <rPh sb="253" eb="257">
      <t>ギョウムナイヨウ</t>
    </rPh>
    <rPh sb="258" eb="260">
      <t>ミナオ</t>
    </rPh>
    <rPh sb="262" eb="265">
      <t>コウリツカ</t>
    </rPh>
    <rPh sb="266" eb="268">
      <t>テッテイ</t>
    </rPh>
    <rPh sb="294" eb="296">
      <t>チョウキ</t>
    </rPh>
    <rPh sb="296" eb="297">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</si>
</sst>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2.91</c:v>
                </c:pt>
                <c:pt idx="1">
                  <c:v>0.78</c:v>
                </c:pt>
                <c:pt idx="2">
                  <c:v>0.31</c:v>
                </c:pt>
                <c:pt idx="3">
                  <c:v>0.68</c:v>
                </c:pt>
                <c:pt idx="4">
                  <c:v>0.45</c:v>
                </c:pt>
              </c:numCache>
            </c:numRef>
          </c:val>
          <c:extLst>
            <c:ext xmlns:c16="http://schemas.microsoft.com/office/drawing/2014/chart" uri="{C3380CC4-5D6E-409C-BE32-E72D297353CC}">
              <c16:uniqueId val="{00000000-6BC8-4401-A906-E765529642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6BC8-4401-A906-E765529642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89.63</c:v>
                </c:pt>
                <c:pt idx="1">
                  <c:v>87.12</c:v>
                </c:pt>
                <c:pt idx="2">
                  <c:v>82.38</c:v>
                </c:pt>
                <c:pt idx="3">
                  <c:v>75.08</c:v>
                </c:pt>
                <c:pt idx="4">
                  <c:v>73.48</c:v>
                </c:pt>
              </c:numCache>
            </c:numRef>
          </c:val>
          <c:extLst>
            <c:ext xmlns:c16="http://schemas.microsoft.com/office/drawing/2014/chart" uri="{C3380CC4-5D6E-409C-BE32-E72D297353CC}">
              <c16:uniqueId val="{00000000-EB33-4F21-A2AD-63E80E40A8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EB33-4F21-A2AD-63E80E40A8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59.44</c:v>
                </c:pt>
                <c:pt idx="1">
                  <c:v>61.82</c:v>
                </c:pt>
                <c:pt idx="2">
                  <c:v>64.209999999999994</c:v>
                </c:pt>
                <c:pt idx="3">
                  <c:v>69.790000000000006</c:v>
                </c:pt>
                <c:pt idx="4">
                  <c:v>71.19</c:v>
                </c:pt>
              </c:numCache>
            </c:numRef>
          </c:val>
          <c:extLst>
            <c:ext xmlns:c16="http://schemas.microsoft.com/office/drawing/2014/chart" uri="{C3380CC4-5D6E-409C-BE32-E72D297353CC}">
              <c16:uniqueId val="{00000000-1A1E-49E9-B8F8-A85C22D90CC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1A1E-49E9-B8F8-A85C22D90CC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104.94</c:v>
                </c:pt>
                <c:pt idx="1">
                  <c:v>76.569999999999993</c:v>
                </c:pt>
                <c:pt idx="2">
                  <c:v>85.77</c:v>
                </c:pt>
                <c:pt idx="3">
                  <c:v>80.58</c:v>
                </c:pt>
                <c:pt idx="4">
                  <c:v>77.760000000000005</c:v>
                </c:pt>
              </c:numCache>
            </c:numRef>
          </c:val>
          <c:extLst>
            <c:ext xmlns:c16="http://schemas.microsoft.com/office/drawing/2014/chart" uri="{C3380CC4-5D6E-409C-BE32-E72D297353CC}">
              <c16:uniqueId val="{00000000-B23C-481C-93DA-7AC44276749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B23C-481C-93DA-7AC44276749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6-45EC-B45A-8379676123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6-45EC-B45A-8379676123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2E-4B03-A710-56CA7A38909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2E-4B03-A710-56CA7A38909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D-4918-A1CF-09C671E5C50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D-4918-A1CF-09C671E5C50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D3-4F08-95E9-5D12F2AACC1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D3-4F08-95E9-5D12F2AACC1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911.47</c:v>
                </c:pt>
                <c:pt idx="1">
                  <c:v>1175.4100000000001</c:v>
                </c:pt>
                <c:pt idx="2">
                  <c:v>1043.6199999999999</c:v>
                </c:pt>
                <c:pt idx="3">
                  <c:v>991.28</c:v>
                </c:pt>
                <c:pt idx="4">
                  <c:v>936.78</c:v>
                </c:pt>
              </c:numCache>
            </c:numRef>
          </c:val>
          <c:extLst>
            <c:ext xmlns:c16="http://schemas.microsoft.com/office/drawing/2014/chart" uri="{C3380CC4-5D6E-409C-BE32-E72D297353CC}">
              <c16:uniqueId val="{00000000-F0C3-4326-815A-11B65942D50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F0C3-4326-815A-11B65942D50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84.03</c:v>
                </c:pt>
                <c:pt idx="1">
                  <c:v>71.22</c:v>
                </c:pt>
                <c:pt idx="2">
                  <c:v>67.53</c:v>
                </c:pt>
                <c:pt idx="3">
                  <c:v>78.2</c:v>
                </c:pt>
                <c:pt idx="4">
                  <c:v>75.91</c:v>
                </c:pt>
              </c:numCache>
            </c:numRef>
          </c:val>
          <c:extLst>
            <c:ext xmlns:c16="http://schemas.microsoft.com/office/drawing/2014/chart" uri="{C3380CC4-5D6E-409C-BE32-E72D297353CC}">
              <c16:uniqueId val="{00000000-8152-44D9-ACF3-DEC898ED463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8152-44D9-ACF3-DEC898ED463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206.86</c:v>
                </c:pt>
                <c:pt idx="1">
                  <c:v>229.5</c:v>
                </c:pt>
                <c:pt idx="2">
                  <c:v>262.41000000000003</c:v>
                </c:pt>
                <c:pt idx="3">
                  <c:v>228.43</c:v>
                </c:pt>
                <c:pt idx="4">
                  <c:v>235.43</c:v>
                </c:pt>
              </c:numCache>
            </c:numRef>
          </c:val>
          <c:extLst>
            <c:ext xmlns:c16="http://schemas.microsoft.com/office/drawing/2014/chart" uri="{C3380CC4-5D6E-409C-BE32-E72D297353CC}">
              <c16:uniqueId val="{00000000-3D31-4376-82A5-07A8B288199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D31-4376-82A5-07A8B288199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53" zoomScale="85" zoomScaleNormal="85" workbookViewId="0">
      <selection activeCell="BR87" sqref="BR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津奈木町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4324</v>
      </c>
      <c r="AM8" s="55"/>
      <c r="AN8" s="55"/>
      <c r="AO8" s="55"/>
      <c r="AP8" s="55"/>
      <c r="AQ8" s="55"/>
      <c r="AR8" s="55"/>
      <c r="AS8" s="55"/>
      <c r="AT8" s="45">
        <f>データ!$S$6</f>
        <v>34.08</v>
      </c>
      <c r="AU8" s="45"/>
      <c r="AV8" s="45"/>
      <c r="AW8" s="45"/>
      <c r="AX8" s="45"/>
      <c r="AY8" s="45"/>
      <c r="AZ8" s="45"/>
      <c r="BA8" s="45"/>
      <c r="BB8" s="45">
        <f>データ!$T$6</f>
        <v>126.88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70.849999999999994</v>
      </c>
      <c r="Q10" s="45"/>
      <c r="R10" s="45"/>
      <c r="S10" s="45"/>
      <c r="T10" s="45"/>
      <c r="U10" s="45"/>
      <c r="V10" s="45"/>
      <c r="W10" s="55">
        <f>データ!$Q$6</f>
        <v>3080</v>
      </c>
      <c r="X10" s="55"/>
      <c r="Y10" s="55"/>
      <c r="Z10" s="55"/>
      <c r="AA10" s="55"/>
      <c r="AB10" s="55"/>
      <c r="AC10" s="55"/>
      <c r="AD10" s="2"/>
      <c r="AE10" s="2"/>
      <c r="AF10" s="2"/>
      <c r="AG10" s="2"/>
      <c r="AH10" s="2"/>
      <c r="AI10" s="2"/>
      <c r="AJ10" s="2"/>
      <c r="AK10" s="2"/>
      <c r="AL10" s="55">
        <f>データ!$U$6</f>
        <v>3041</v>
      </c>
      <c r="AM10" s="55"/>
      <c r="AN10" s="55"/>
      <c r="AO10" s="55"/>
      <c r="AP10" s="55"/>
      <c r="AQ10" s="55"/>
      <c r="AR10" s="55"/>
      <c r="AS10" s="55"/>
      <c r="AT10" s="45">
        <f>データ!$V$6</f>
        <v>6.01</v>
      </c>
      <c r="AU10" s="45"/>
      <c r="AV10" s="45"/>
      <c r="AW10" s="45"/>
      <c r="AX10" s="45"/>
      <c r="AY10" s="45"/>
      <c r="AZ10" s="45"/>
      <c r="BA10" s="45"/>
      <c r="BB10" s="45">
        <f>データ!$W$6</f>
        <v>505.99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gFDU/vA2Fd8WjzfetU4TE1pTuOrCKZM69WYeMMFw8roS00zIiNKjgeFDkp17ndY5GPaMSr6fJJHY1TX/8UCVRw==" saltValue="hIfAzqM6RjAEck+Dk7ro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434841</v>
      </c>
      <c r="D6" s="20">
        <f t="shared" si="3"/>
        <v>47</v>
      </c>
      <c r="E6" s="20">
        <f t="shared" si="3"/>
        <v>1</v>
      </c>
      <c r="F6" s="20">
        <f t="shared" si="3"/>
        <v>0</v>
      </c>
      <c r="G6" s="20">
        <f t="shared" si="3"/>
        <v>0</v>
      </c>
      <c r="H6" s="20" t="str">
        <f t="shared" si="3"/>
        <v>熊本県　津奈木町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70.849999999999994</v>
      </c>
      <c r="Q6" s="21">
        <f t="shared" si="3"/>
        <v>3080</v>
      </c>
      <c r="R6" s="21">
        <f t="shared" si="3"/>
        <v>4324</v>
      </c>
      <c r="S6" s="21">
        <f t="shared" si="3"/>
        <v>34.08</v>
      </c>
      <c r="T6" s="21">
        <f t="shared" si="3"/>
        <v>126.88</v>
      </c>
      <c r="U6" s="21">
        <f t="shared" si="3"/>
        <v>3041</v>
      </c>
      <c r="V6" s="21">
        <f t="shared" si="3"/>
        <v>6.01</v>
      </c>
      <c r="W6" s="21">
        <f t="shared" si="3"/>
        <v>505.99</v>
      </c>
      <c r="X6" s="22">
        <f>IF(X7="",NA(),X7)</f>
        <v>104.94</v>
      </c>
      <c r="Y6" s="22">
        <f t="shared" ref="Y6:AG6" si="4">IF(Y7="",NA(),Y7)</f>
        <v>76.569999999999993</v>
      </c>
      <c r="Z6" s="22">
        <f t="shared" si="4"/>
        <v>85.77</v>
      </c>
      <c r="AA6" s="22">
        <f t="shared" si="4"/>
        <v>80.58</v>
      </c>
      <c r="AB6" s="22">
        <f t="shared" si="4"/>
        <v>77.760000000000005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911.47</v>
      </c>
      <c r="BF6" s="22">
        <f t="shared" ref="BF6:BN6" si="7">IF(BF7="",NA(),BF7)</f>
        <v>1175.4100000000001</v>
      </c>
      <c r="BG6" s="22">
        <f t="shared" si="7"/>
        <v>1043.6199999999999</v>
      </c>
      <c r="BH6" s="22">
        <f t="shared" si="7"/>
        <v>991.28</v>
      </c>
      <c r="BI6" s="22">
        <f t="shared" si="7"/>
        <v>936.78</v>
      </c>
      <c r="BJ6" s="22">
        <f t="shared" si="7"/>
        <v>1007.7</v>
      </c>
      <c r="BK6" s="22">
        <f t="shared" si="7"/>
        <v>1018.52</v>
      </c>
      <c r="BL6" s="22">
        <f t="shared" si="7"/>
        <v>949.61</v>
      </c>
      <c r="BM6" s="22">
        <f t="shared" si="7"/>
        <v>918.84</v>
      </c>
      <c r="BN6" s="22">
        <f t="shared" si="7"/>
        <v>955.49</v>
      </c>
      <c r="BO6" s="21" t="str">
        <f>IF(BO7="","",IF(BO7="-","【-】","【"&amp;SUBSTITUTE(TEXT(BO7,"#,##0.00"),"-","△")&amp;"】"))</f>
        <v>【982.48】</v>
      </c>
      <c r="BP6" s="22">
        <f>IF(BP7="",NA(),BP7)</f>
        <v>84.03</v>
      </c>
      <c r="BQ6" s="22">
        <f t="shared" ref="BQ6:BY6" si="8">IF(BQ7="",NA(),BQ7)</f>
        <v>71.22</v>
      </c>
      <c r="BR6" s="22">
        <f t="shared" si="8"/>
        <v>67.53</v>
      </c>
      <c r="BS6" s="22">
        <f t="shared" si="8"/>
        <v>78.2</v>
      </c>
      <c r="BT6" s="22">
        <f t="shared" si="8"/>
        <v>75.91</v>
      </c>
      <c r="BU6" s="22">
        <f t="shared" si="8"/>
        <v>59.22</v>
      </c>
      <c r="BV6" s="22">
        <f t="shared" si="8"/>
        <v>58.79</v>
      </c>
      <c r="BW6" s="22">
        <f t="shared" si="8"/>
        <v>58.41</v>
      </c>
      <c r="BX6" s="22">
        <f t="shared" si="8"/>
        <v>58.27</v>
      </c>
      <c r="BY6" s="22">
        <f t="shared" si="8"/>
        <v>55.15</v>
      </c>
      <c r="BZ6" s="21" t="str">
        <f>IF(BZ7="","",IF(BZ7="-","【-】","【"&amp;SUBSTITUTE(TEXT(BZ7,"#,##0.00"),"-","△")&amp;"】"))</f>
        <v>【50.61】</v>
      </c>
      <c r="CA6" s="22">
        <f>IF(CA7="",NA(),CA7)</f>
        <v>206.86</v>
      </c>
      <c r="CB6" s="22">
        <f t="shared" ref="CB6:CJ6" si="9">IF(CB7="",NA(),CB7)</f>
        <v>229.5</v>
      </c>
      <c r="CC6" s="22">
        <f t="shared" si="9"/>
        <v>262.41000000000003</v>
      </c>
      <c r="CD6" s="22">
        <f t="shared" si="9"/>
        <v>228.43</v>
      </c>
      <c r="CE6" s="22">
        <f t="shared" si="9"/>
        <v>235.43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89.63</v>
      </c>
      <c r="CM6" s="22">
        <f t="shared" ref="CM6:CU6" si="10">IF(CM7="",NA(),CM7)</f>
        <v>87.12</v>
      </c>
      <c r="CN6" s="22">
        <f t="shared" si="10"/>
        <v>82.38</v>
      </c>
      <c r="CO6" s="22">
        <f t="shared" si="10"/>
        <v>75.08</v>
      </c>
      <c r="CP6" s="22">
        <f t="shared" si="10"/>
        <v>73.48</v>
      </c>
      <c r="CQ6" s="22">
        <f t="shared" si="10"/>
        <v>56.76</v>
      </c>
      <c r="CR6" s="22">
        <f t="shared" si="10"/>
        <v>56.04</v>
      </c>
      <c r="CS6" s="22">
        <f t="shared" si="10"/>
        <v>58.52</v>
      </c>
      <c r="CT6" s="22">
        <f t="shared" si="10"/>
        <v>58.88</v>
      </c>
      <c r="CU6" s="22">
        <f t="shared" si="10"/>
        <v>58.16</v>
      </c>
      <c r="CV6" s="21" t="str">
        <f>IF(CV7="","",IF(CV7="-","【-】","【"&amp;SUBSTITUTE(TEXT(CV7,"#,##0.00"),"-","△")&amp;"】"))</f>
        <v>【56.15】</v>
      </c>
      <c r="CW6" s="22">
        <f>IF(CW7="",NA(),CW7)</f>
        <v>59.44</v>
      </c>
      <c r="CX6" s="22">
        <f t="shared" ref="CX6:DF6" si="11">IF(CX7="",NA(),CX7)</f>
        <v>61.82</v>
      </c>
      <c r="CY6" s="22">
        <f t="shared" si="11"/>
        <v>64.209999999999994</v>
      </c>
      <c r="CZ6" s="22">
        <f t="shared" si="11"/>
        <v>69.790000000000006</v>
      </c>
      <c r="DA6" s="22">
        <f t="shared" si="11"/>
        <v>71.19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2.91</v>
      </c>
      <c r="EE6" s="22">
        <f t="shared" ref="EE6:EM6" si="14">IF(EE7="",NA(),EE7)</f>
        <v>0.78</v>
      </c>
      <c r="EF6" s="22">
        <f t="shared" si="14"/>
        <v>0.31</v>
      </c>
      <c r="EG6" s="22">
        <f t="shared" si="14"/>
        <v>0.68</v>
      </c>
      <c r="EH6" s="22">
        <f t="shared" si="14"/>
        <v>0.45</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434841</v>
      </c>
      <c r="D7" s="24">
        <v>47</v>
      </c>
      <c r="E7" s="24">
        <v>1</v>
      </c>
      <c r="F7" s="24">
        <v>0</v>
      </c>
      <c r="G7" s="24">
        <v>0</v>
      </c>
      <c r="H7" s="24" t="s">
        <v>96</v>
      </c>
      <c r="I7" s="24" t="s">
        <v>97</v>
      </c>
      <c r="J7" s="24" t="s">
        <v>98</v>
      </c>
      <c r="K7" s="24" t="s">
        <v>99</v>
      </c>
      <c r="L7" s="24" t="s">
        <v>100</v>
      </c>
      <c r="M7" s="24" t="s">
        <v>101</v>
      </c>
      <c r="N7" s="25" t="s">
        <v>102</v>
      </c>
      <c r="O7" s="25" t="s">
        <v>103</v>
      </c>
      <c r="P7" s="25">
        <v>70.849999999999994</v>
      </c>
      <c r="Q7" s="25">
        <v>3080</v>
      </c>
      <c r="R7" s="25">
        <v>4324</v>
      </c>
      <c r="S7" s="25">
        <v>34.08</v>
      </c>
      <c r="T7" s="25">
        <v>126.88</v>
      </c>
      <c r="U7" s="25">
        <v>3041</v>
      </c>
      <c r="V7" s="25">
        <v>6.01</v>
      </c>
      <c r="W7" s="25">
        <v>505.99</v>
      </c>
      <c r="X7" s="25">
        <v>104.94</v>
      </c>
      <c r="Y7" s="25">
        <v>76.569999999999993</v>
      </c>
      <c r="Z7" s="25">
        <v>85.77</v>
      </c>
      <c r="AA7" s="25">
        <v>80.58</v>
      </c>
      <c r="AB7" s="25">
        <v>77.760000000000005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911.47</v>
      </c>
      <c r="BF7" s="25">
        <v>1175.4100000000001</v>
      </c>
      <c r="BG7" s="25">
        <v>1043.6199999999999</v>
      </c>
      <c r="BH7" s="25">
        <v>991.28</v>
      </c>
      <c r="BI7" s="25">
        <v>936.78</v>
      </c>
      <c r="BJ7" s="25">
        <v>1007.7</v>
      </c>
      <c r="BK7" s="25">
        <v>1018.52</v>
      </c>
      <c r="BL7" s="25">
        <v>949.61</v>
      </c>
      <c r="BM7" s="25">
        <v>918.84</v>
      </c>
      <c r="BN7" s="25">
        <v>955.49</v>
      </c>
      <c r="BO7" s="25">
        <v>982.48</v>
      </c>
      <c r="BP7" s="25">
        <v>84.03</v>
      </c>
      <c r="BQ7" s="25">
        <v>71.22</v>
      </c>
      <c r="BR7" s="25">
        <v>67.53</v>
      </c>
      <c r="BS7" s="25">
        <v>78.2</v>
      </c>
      <c r="BT7" s="25">
        <v>75.91</v>
      </c>
      <c r="BU7" s="25">
        <v>59.22</v>
      </c>
      <c r="BV7" s="25">
        <v>58.79</v>
      </c>
      <c r="BW7" s="25">
        <v>58.41</v>
      </c>
      <c r="BX7" s="25">
        <v>58.27</v>
      </c>
      <c r="BY7" s="25">
        <v>55.15</v>
      </c>
      <c r="BZ7" s="25">
        <v>50.61</v>
      </c>
      <c r="CA7" s="25">
        <v>206.86</v>
      </c>
      <c r="CB7" s="25">
        <v>229.5</v>
      </c>
      <c r="CC7" s="25">
        <v>262.41000000000003</v>
      </c>
      <c r="CD7" s="25">
        <v>228.43</v>
      </c>
      <c r="CE7" s="25">
        <v>235.43</v>
      </c>
      <c r="CF7" s="25">
        <v>292.89999999999998</v>
      </c>
      <c r="CG7" s="25">
        <v>298.25</v>
      </c>
      <c r="CH7" s="25">
        <v>303.27999999999997</v>
      </c>
      <c r="CI7" s="25">
        <v>303.81</v>
      </c>
      <c r="CJ7" s="25">
        <v>310.26</v>
      </c>
      <c r="CK7" s="25">
        <v>320.83</v>
      </c>
      <c r="CL7" s="25">
        <v>89.63</v>
      </c>
      <c r="CM7" s="25">
        <v>87.12</v>
      </c>
      <c r="CN7" s="25">
        <v>82.38</v>
      </c>
      <c r="CO7" s="25">
        <v>75.08</v>
      </c>
      <c r="CP7" s="25">
        <v>73.48</v>
      </c>
      <c r="CQ7" s="25">
        <v>56.76</v>
      </c>
      <c r="CR7" s="25">
        <v>56.04</v>
      </c>
      <c r="CS7" s="25">
        <v>58.52</v>
      </c>
      <c r="CT7" s="25">
        <v>58.88</v>
      </c>
      <c r="CU7" s="25">
        <v>58.16</v>
      </c>
      <c r="CV7" s="25">
        <v>56.15</v>
      </c>
      <c r="CW7" s="25">
        <v>59.44</v>
      </c>
      <c r="CX7" s="25">
        <v>61.82</v>
      </c>
      <c r="CY7" s="25">
        <v>64.209999999999994</v>
      </c>
      <c r="CZ7" s="25">
        <v>69.790000000000006</v>
      </c>
      <c r="DA7" s="25">
        <v>71.19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2.91</v>
      </c>
      <c r="EE7" s="25">
        <v>0.78</v>
      </c>
      <c r="EF7" s="25">
        <v>0.31</v>
      </c>
      <c r="EG7" s="25">
        <v>0.68</v>
      </c>
      <c r="EH7" s="25">
        <v>0.45</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T03135</cp:lastModifiedBy>
  <cp:lastPrinted>2024-01-26T07:22:41Z</cp:lastPrinted>
  <dcterms:created xsi:type="dcterms:W3CDTF">2023-12-05T01:07:35Z</dcterms:created>
  <dcterms:modified xsi:type="dcterms:W3CDTF">2024-01-26T07:30:13Z</dcterms:modified>
  <cp:category/>
</cp:coreProperties>
</file>