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全庁業務用フォルダ\016_2023年度（R5）\050_環境水道課\02_水道係（経理）\050_経営比較分析表\簡水\"/>
    </mc:Choice>
  </mc:AlternateContent>
  <workbookProtection workbookAlgorithmName="SHA-512" workbookHashValue="rgAjaJxjpTjkpyxRiv4xasd7k/uKV0Mx4R8Es/OorgxhjlovEAoPYYfxRU4ggogLSu51WGnENoXOcLl3gtMYMA==" workbookSaltValue="ueUKTUrGWuOugvxJcGAMa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<sst xmlns="http://schemas.openxmlformats.org/spreadsheetml/2006/main" count="233" uniqueCount="119">
  <si>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</si>
  <si>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</si>
  <si>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</si>
  <si>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</si>
  <si>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</si>
  <si>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</si>
  <si>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</si>
  <si>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</si>
  <si>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</si>
  <si>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</si>
  <si>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</si>
  <si>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</si>
  <si>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</si>
  <si>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</si>
  <si>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</si>
  <si>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</si>
  <si>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</si>
  <si>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</si>
  <si>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</si>
  <si>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</si>
  <si>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</si>
  <si>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</si>
  <si>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</si>
  <si>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</si>
  <si>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</si>
  <si>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</si>
  <si>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</si>
  <si>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</si>
  <si>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</si>
  <si>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</si>
  <si>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</si>
  <si>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</si>
  <si>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</si>
  <si>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</si>
  <si>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</si>
  <si>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</si>
  <si>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</si>
  <si>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</si>
  <si>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</si>
  <si>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</si>
  <si>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</si>
  <si>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</si>
  <si>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</si>
  <si>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</si>
  <si>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</si>
  <si>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</si>
  <si>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</si>
  <si>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</si>
  <si>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</si>
  <si>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</si>
  <si>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</si>
  <si>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</si>
  <si>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</si>
  <si>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</si>
  <si>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</si>
  <si>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</si>
  <si>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</si>
  <si>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</si>
  <si>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</si>
  <si>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</si>
  <si>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</si>
  <si>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</si>
  <si>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</si>
  <si>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</si>
  <si>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</si>
  <si>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</si>
  <si>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</si>
  <si>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</si>
  <si>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</si>
  <si>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</si>
  <si>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</si>
  <si>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</si>
  <si>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</si>
  <si>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</si>
  <si>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</si>
  <si>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</si>
  <si>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</si>
  <si>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</si>
  <si>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</si>
  <si>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</si>
  <si>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</si>
  <si>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</si>
  <si>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</si>
  <si>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</si>
  <si>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</si>
  <si>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</si>
  <si>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</si>
  <si>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</si>
  <si>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</si>
  <si>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</si>
  <si>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</si>
  <si>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</si>
  <si>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</si>
  <si>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</si>
  <si>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</si>
  <si>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</si>
  <si>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</si>
  <si>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</si>
  <si>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</si>
  <si>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</si>
  <si>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</si>
  <si>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</si>
  <si>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</si>
  <si>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</si>
  <si>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</si>
  <si>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</si>
  <si>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</si>
  <si>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</si>
  <si>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</si>
  <si>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</si>
  <si>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</si>
  <si>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</si>
  <si>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</si>
  <si>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</si>
  <si>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</si>
  <si>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</si>
  <si>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平成9年度から平成16年度にかけて、水道施設の整備を実施しており、令和4年度において、管路の更新を実施した。
今後も経年による施設全体の老朽化が進んでいくため、施設更新について、中長期的な資金計画等により将来に備える必要がある。</t>
    <rPh sb="0" eb="2">
      <t>ヘイセイ</t>
    </rPh>
    <rPh sb="3" eb="5">
      <t>ネンド</t>
    </rPh>
    <rPh sb="7" eb="9">
      <t>ヘイセイ</t>
    </rPh>
    <rPh sb="11" eb="13">
      <t>ネンド</t>
    </rPh>
    <rPh sb="18" eb="22">
      <t>スイドウシセツ</t>
    </rPh>
    <rPh sb="23" eb="25">
      <t>セイビ</t>
    </rPh>
    <rPh sb="26" eb="28">
      <t>ジッシ</t>
    </rPh>
    <rPh sb="33" eb="35">
      <t>レイワ</t>
    </rPh>
    <rPh sb="36" eb="38">
      <t>ネンド</t>
    </rPh>
    <rPh sb="43" eb="45">
      <t>カンロ</t>
    </rPh>
    <rPh sb="46" eb="48">
      <t>コウシン</t>
    </rPh>
    <rPh sb="49" eb="51">
      <t>ジッシ</t>
    </rPh>
    <rPh sb="55" eb="57">
      <t>コンゴ</t>
    </rPh>
    <rPh sb="58" eb="60">
      <t>ケイネン</t>
    </rPh>
    <rPh sb="63" eb="67">
      <t>シセツゼンタイ</t>
    </rPh>
    <rPh sb="68" eb="71">
      <t>ロウキュウカ</t>
    </rPh>
    <rPh sb="72" eb="73">
      <t>スス</t>
    </rPh>
    <rPh sb="80" eb="84">
      <t>シセツコウシン</t>
    </rPh>
    <rPh sb="89" eb="90">
      <t>ナカ</t>
    </rPh>
    <rPh sb="90" eb="93">
      <t>チョウキテキ</t>
    </rPh>
    <rPh sb="94" eb="99">
      <t>シキンケイカクトウ</t>
    </rPh>
    <rPh sb="102" eb="104">
      <t>ショウライ</t>
    </rPh>
    <rPh sb="105" eb="106">
      <t>ソナ</t>
    </rPh>
    <rPh sb="108" eb="110">
      <t>ヒツヨウ</t>
    </rPh>
    <phoneticPr fontId="4"/>
  </si>
  <si>
    <t>令和2年度に簡易水道事業が水道事業に統合したことにより、各数値は大きく増減している。
適正な使用料の確保、維持管理費用の削減により、収益的収支比率、料金回収率ともに100％を超えている。収益で費用を賄うことができている状況であり、経営は安定している。
有収率は令和3年度と比較して下がっているが、これは冬期の漏水による無効水量が増加したことによるもので、今後漏水調査を実施するなどして、有収率の向上につなげていく。
今後、人口減少による給水収益の低下が見込まれることから、令和6年度に水道料金改定を実施し、一層の経営安定を図る。</t>
    <rPh sb="0" eb="2">
      <t>レイワ</t>
    </rPh>
    <rPh sb="3" eb="5">
      <t>ネンド</t>
    </rPh>
    <rPh sb="6" eb="12">
      <t>カンイスイドウジギョウ</t>
    </rPh>
    <rPh sb="13" eb="17">
      <t>スイドウジギョウ</t>
    </rPh>
    <rPh sb="18" eb="20">
      <t>トウゴウ</t>
    </rPh>
    <rPh sb="28" eb="31">
      <t>カクスウチ</t>
    </rPh>
    <rPh sb="32" eb="33">
      <t>オオ</t>
    </rPh>
    <rPh sb="35" eb="37">
      <t>ゾウゲン</t>
    </rPh>
    <rPh sb="43" eb="45">
      <t>テキセイ</t>
    </rPh>
    <rPh sb="46" eb="49">
      <t>シヨウリョウ</t>
    </rPh>
    <rPh sb="50" eb="52">
      <t>カクホ</t>
    </rPh>
    <rPh sb="53" eb="59">
      <t>イジカンリヒヨウ</t>
    </rPh>
    <rPh sb="60" eb="62">
      <t>サクゲン</t>
    </rPh>
    <rPh sb="66" eb="69">
      <t>シュウエキテキ</t>
    </rPh>
    <rPh sb="69" eb="73">
      <t>シュウシヒリツ</t>
    </rPh>
    <rPh sb="74" eb="79">
      <t>リョウキンカイシュウリツ</t>
    </rPh>
    <rPh sb="87" eb="88">
      <t>コ</t>
    </rPh>
    <rPh sb="93" eb="95">
      <t>シュウエキ</t>
    </rPh>
    <rPh sb="96" eb="98">
      <t>ヒヨウ</t>
    </rPh>
    <rPh sb="99" eb="100">
      <t>マカナ</t>
    </rPh>
    <rPh sb="109" eb="111">
      <t>ジョウキョウ</t>
    </rPh>
    <rPh sb="115" eb="117">
      <t>ケイエイ</t>
    </rPh>
    <rPh sb="118" eb="120">
      <t>アンテイ</t>
    </rPh>
    <rPh sb="126" eb="129">
      <t>ユウシュウリツ</t>
    </rPh>
    <rPh sb="130" eb="132">
      <t>レイワ</t>
    </rPh>
    <rPh sb="133" eb="135">
      <t>ネンド</t>
    </rPh>
    <rPh sb="136" eb="138">
      <t>ヒカク</t>
    </rPh>
    <rPh sb="140" eb="141">
      <t>サ</t>
    </rPh>
    <rPh sb="151" eb="153">
      <t>トウキ</t>
    </rPh>
    <rPh sb="154" eb="156">
      <t>ロウスイ</t>
    </rPh>
    <rPh sb="159" eb="163">
      <t>ムコウスイリョウ</t>
    </rPh>
    <rPh sb="164" eb="166">
      <t>ゾウカ</t>
    </rPh>
    <rPh sb="177" eb="179">
      <t>コンゴ</t>
    </rPh>
    <rPh sb="179" eb="183">
      <t>ロウスイチョウサ</t>
    </rPh>
    <rPh sb="184" eb="186">
      <t>ジッシ</t>
    </rPh>
    <rPh sb="193" eb="196">
      <t>ユウシュウリツ</t>
    </rPh>
    <rPh sb="197" eb="199">
      <t>コウジョウ</t>
    </rPh>
    <rPh sb="208" eb="210">
      <t>コンゴ</t>
    </rPh>
    <rPh sb="211" eb="215">
      <t>ジンコウゲンショウ</t>
    </rPh>
    <rPh sb="218" eb="222">
      <t>キュウスイシュウエキ</t>
    </rPh>
    <rPh sb="223" eb="225">
      <t>テイカ</t>
    </rPh>
    <rPh sb="226" eb="228">
      <t>ミコ</t>
    </rPh>
    <rPh sb="236" eb="238">
      <t>レイワ</t>
    </rPh>
    <rPh sb="239" eb="241">
      <t>ネンド</t>
    </rPh>
    <rPh sb="242" eb="248">
      <t>スイドウリョウキンカイテイ</t>
    </rPh>
    <rPh sb="249" eb="251">
      <t>ジッシ</t>
    </rPh>
    <rPh sb="253" eb="255">
      <t>イッソウ</t>
    </rPh>
    <rPh sb="256" eb="260">
      <t>ケイエイアンテイ</t>
    </rPh>
    <rPh sb="261" eb="262">
      <t>ハカ</t>
    </rPh>
    <phoneticPr fontId="4"/>
  </si>
  <si>
    <t>令和2年4月の水道事業統合に伴い、山都町の設置する簡易水道事業の給水区域は大矢野原地区簡易水道のみとなった。
経営状況は良好であり、また、令和6年度から地方公営企業法の適用を行うことで、計画的な経営基盤の強化と財務マネジメントの向上を図り、更なる経営の安定につなげていく。</t>
    <rPh sb="0" eb="2">
      <t>レイワ</t>
    </rPh>
    <rPh sb="3" eb="4">
      <t>ネン</t>
    </rPh>
    <rPh sb="5" eb="6">
      <t>ガツ</t>
    </rPh>
    <rPh sb="7" eb="13">
      <t>スイドウジギョウトウゴウ</t>
    </rPh>
    <rPh sb="14" eb="15">
      <t>トモナ</t>
    </rPh>
    <rPh sb="17" eb="20">
      <t>ヤマトチョウ</t>
    </rPh>
    <rPh sb="21" eb="23">
      <t>セッチ</t>
    </rPh>
    <rPh sb="25" eb="31">
      <t>カンイスイドウジギョウ</t>
    </rPh>
    <rPh sb="32" eb="36">
      <t>キュウスイクイキ</t>
    </rPh>
    <rPh sb="37" eb="43">
      <t>オオヤノハラチク</t>
    </rPh>
    <rPh sb="43" eb="45">
      <t>カンイ</t>
    </rPh>
    <rPh sb="45" eb="47">
      <t>スイドウ</t>
    </rPh>
    <rPh sb="55" eb="59">
      <t>ケイエイジョウキョウ</t>
    </rPh>
    <rPh sb="60" eb="62">
      <t>リョウコウ</t>
    </rPh>
    <rPh sb="69" eb="71">
      <t>レイワ</t>
    </rPh>
    <rPh sb="72" eb="74">
      <t>ネンド</t>
    </rPh>
    <rPh sb="76" eb="78">
      <t>チホウ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</si>
</sst>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4.3</c:v>
                </c:pt>
                <c:pt idx="1">
                  <c:v>1.48</c:v>
                </c:pt>
                <c:pt idx="2" formatCode="#,##0.00;&quot;△&quot;#,##0.00">
                  <c:v>0</c:v>
                </c:pt>
                <c:pt idx="3" formatCode="#,##0.00;&quot;△&quot;#,##0.00">
                  <c:v>0</c:v>
                </c:pt>
                <c:pt idx="4">
                  <c:v>1.71</c:v>
                </c:pt>
              </c:numCache>
            </c:numRef>
          </c:val>
          <c:extLst xmlns:c16r2="http://schemas.microsoft.com/office/drawing/2015/06/chart">
            <c:ext xmlns:c16="http://schemas.microsoft.com/office/drawing/2014/chart" uri="{C3380CC4-5D6E-409C-BE32-E72D297353CC}">
              <c16:uniqueId val="{00000000-AEFE-4D04-89FA-8040CF4D43A5}"/>
            </c:ext>
          </c:extLst>
        </c:ser>
        <c:dLbls>
          <c:showLegendKey val="0"/>
          <c:showVal val="0"/>
          <c:showCatName val="0"/>
          <c:showSerName val="0"/>
          <c:showPercent val="0"/>
          <c:showBubbleSize val="0"/>
        </c:dLbls>
        <c:gapWidth val="150"/>
        <c:axId val="347733912"/>
        <c:axId val="34773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0.61</c:v>
                </c:pt>
                <c:pt idx="3">
                  <c:v>0.4</c:v>
                </c:pt>
                <c:pt idx="4">
                  <c:v>0.59</c:v>
                </c:pt>
              </c:numCache>
            </c:numRef>
          </c:val>
          <c:smooth val="0"/>
          <c:extLst xmlns:c16r2="http://schemas.microsoft.com/office/drawing/2015/06/chart">
            <c:ext xmlns:c16="http://schemas.microsoft.com/office/drawing/2014/chart" uri="{C3380CC4-5D6E-409C-BE32-E72D297353CC}">
              <c16:uniqueId val="{00000001-AEFE-4D04-89FA-8040CF4D43A5}"/>
            </c:ext>
          </c:extLst>
        </c:ser>
        <c:dLbls>
          <c:showLegendKey val="0"/>
          <c:showVal val="0"/>
          <c:showCatName val="0"/>
          <c:showSerName val="0"/>
          <c:showPercent val="0"/>
          <c:showBubbleSize val="0"/>
        </c:dLbls>
        <c:marker val="1"/>
        <c:smooth val="0"/>
        <c:axId val="347733912"/>
        <c:axId val="347734296"/>
      </c:lineChart>
      <c:dateAx>
        <c:axId val="347733912"/>
        <c:scaling>
          <c:orientation val="minMax"/>
        </c:scaling>
        <c:delete val="1"/>
        <c:axPos val="b"/>
        <c:numFmt formatCode="&quot;H&quot;yy" sourceLinked="1"/>
        <c:majorTickMark val="none"/>
        <c:minorTickMark val="none"/>
        <c:tickLblPos val="none"/>
        <c:crossAx val="347734296"/>
        <c:crosses val="autoZero"/>
        <c:auto val="1"/>
        <c:lblOffset val="100"/>
        <c:baseTimeUnit val="years"/>
      </c:dateAx>
      <c:valAx>
        <c:axId val="34773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69.72</c:v>
                </c:pt>
                <c:pt idx="1">
                  <c:v>67.680000000000007</c:v>
                </c:pt>
                <c:pt idx="2">
                  <c:v>78.08</c:v>
                </c:pt>
                <c:pt idx="3">
                  <c:v>66.59</c:v>
                </c:pt>
                <c:pt idx="4">
                  <c:v>76.83</c:v>
                </c:pt>
              </c:numCache>
            </c:numRef>
          </c:val>
          <c:extLst xmlns:c16r2="http://schemas.microsoft.com/office/drawing/2015/06/chart">
            <c:ext xmlns:c16="http://schemas.microsoft.com/office/drawing/2014/chart" uri="{C3380CC4-5D6E-409C-BE32-E72D297353CC}">
              <c16:uniqueId val="{00000000-3532-41A9-89F9-33AE1C2683DA}"/>
            </c:ext>
          </c:extLst>
        </c:ser>
        <c:dLbls>
          <c:showLegendKey val="0"/>
          <c:showVal val="0"/>
          <c:showCatName val="0"/>
          <c:showSerName val="0"/>
          <c:showPercent val="0"/>
          <c:showBubbleSize val="0"/>
        </c:dLbls>
        <c:gapWidth val="150"/>
        <c:axId val="347660104"/>
        <c:axId val="3476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49.08</c:v>
                </c:pt>
                <c:pt idx="3">
                  <c:v>51.46</c:v>
                </c:pt>
                <c:pt idx="4">
                  <c:v>51.84</c:v>
                </c:pt>
              </c:numCache>
            </c:numRef>
          </c:val>
          <c:smooth val="0"/>
          <c:extLst xmlns:c16r2="http://schemas.microsoft.com/office/drawing/2015/06/chart">
            <c:ext xmlns:c16="http://schemas.microsoft.com/office/drawing/2014/chart" uri="{C3380CC4-5D6E-409C-BE32-E72D297353CC}">
              <c16:uniqueId val="{00000001-3532-41A9-89F9-33AE1C2683DA}"/>
            </c:ext>
          </c:extLst>
        </c:ser>
        <c:dLbls>
          <c:showLegendKey val="0"/>
          <c:showVal val="0"/>
          <c:showCatName val="0"/>
          <c:showSerName val="0"/>
          <c:showPercent val="0"/>
          <c:showBubbleSize val="0"/>
        </c:dLbls>
        <c:marker val="1"/>
        <c:smooth val="0"/>
        <c:axId val="347660104"/>
        <c:axId val="347663632"/>
      </c:lineChart>
      <c:dateAx>
        <c:axId val="347660104"/>
        <c:scaling>
          <c:orientation val="minMax"/>
        </c:scaling>
        <c:delete val="1"/>
        <c:axPos val="b"/>
        <c:numFmt formatCode="&quot;H&quot;yy" sourceLinked="1"/>
        <c:majorTickMark val="none"/>
        <c:minorTickMark val="none"/>
        <c:tickLblPos val="none"/>
        <c:crossAx val="347663632"/>
        <c:crosses val="autoZero"/>
        <c:auto val="1"/>
        <c:lblOffset val="100"/>
        <c:baseTimeUnit val="years"/>
      </c:dateAx>
      <c:valAx>
        <c:axId val="3476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c:v>
                </c:pt>
                <c:pt idx="1">
                  <c:v>80</c:v>
                </c:pt>
                <c:pt idx="2">
                  <c:v>100</c:v>
                </c:pt>
                <c:pt idx="3">
                  <c:v>100</c:v>
                </c:pt>
                <c:pt idx="4">
                  <c:v>85.5</c:v>
                </c:pt>
              </c:numCache>
            </c:numRef>
          </c:val>
          <c:extLst xmlns:c16r2="http://schemas.microsoft.com/office/drawing/2015/06/chart">
            <c:ext xmlns:c16="http://schemas.microsoft.com/office/drawing/2014/chart" uri="{C3380CC4-5D6E-409C-BE32-E72D297353CC}">
              <c16:uniqueId val="{00000000-1B17-4A7F-9821-F7AC323CDAE7}"/>
            </c:ext>
          </c:extLst>
        </c:ser>
        <c:dLbls>
          <c:showLegendKey val="0"/>
          <c:showVal val="0"/>
          <c:showCatName val="0"/>
          <c:showSerName val="0"/>
          <c:showPercent val="0"/>
          <c:showBubbleSize val="0"/>
        </c:dLbls>
        <c:gapWidth val="150"/>
        <c:axId val="347660888"/>
        <c:axId val="3476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71.27</c:v>
                </c:pt>
                <c:pt idx="3">
                  <c:v>68.58</c:v>
                </c:pt>
                <c:pt idx="4">
                  <c:v>67.94</c:v>
                </c:pt>
              </c:numCache>
            </c:numRef>
          </c:val>
          <c:smooth val="0"/>
          <c:extLst xmlns:c16r2="http://schemas.microsoft.com/office/drawing/2015/06/chart">
            <c:ext xmlns:c16="http://schemas.microsoft.com/office/drawing/2014/chart" uri="{C3380CC4-5D6E-409C-BE32-E72D297353CC}">
              <c16:uniqueId val="{00000001-1B17-4A7F-9821-F7AC323CDAE7}"/>
            </c:ext>
          </c:extLst>
        </c:ser>
        <c:dLbls>
          <c:showLegendKey val="0"/>
          <c:showVal val="0"/>
          <c:showCatName val="0"/>
          <c:showSerName val="0"/>
          <c:showPercent val="0"/>
          <c:showBubbleSize val="0"/>
        </c:dLbls>
        <c:marker val="1"/>
        <c:smooth val="0"/>
        <c:axId val="347660888"/>
        <c:axId val="347664416"/>
      </c:lineChart>
      <c:dateAx>
        <c:axId val="347660888"/>
        <c:scaling>
          <c:orientation val="minMax"/>
        </c:scaling>
        <c:delete val="1"/>
        <c:axPos val="b"/>
        <c:numFmt formatCode="&quot;H&quot;yy" sourceLinked="1"/>
        <c:majorTickMark val="none"/>
        <c:minorTickMark val="none"/>
        <c:tickLblPos val="none"/>
        <c:crossAx val="347664416"/>
        <c:crosses val="autoZero"/>
        <c:auto val="1"/>
        <c:lblOffset val="100"/>
        <c:baseTimeUnit val="years"/>
      </c:dateAx>
      <c:valAx>
        <c:axId val="3476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51.61</c:v>
                </c:pt>
                <c:pt idx="1">
                  <c:v>44.68</c:v>
                </c:pt>
                <c:pt idx="2">
                  <c:v>100.04</c:v>
                </c:pt>
                <c:pt idx="3">
                  <c:v>135.13</c:v>
                </c:pt>
                <c:pt idx="4">
                  <c:v>152.29</c:v>
                </c:pt>
              </c:numCache>
            </c:numRef>
          </c:val>
          <c:extLst xmlns:c16r2="http://schemas.microsoft.com/office/drawing/2015/06/chart">
            <c:ext xmlns:c16="http://schemas.microsoft.com/office/drawing/2014/chart" uri="{C3380CC4-5D6E-409C-BE32-E72D297353CC}">
              <c16:uniqueId val="{00000000-5544-442B-8B36-901F46D1C0C4}"/>
            </c:ext>
          </c:extLst>
        </c:ser>
        <c:dLbls>
          <c:showLegendKey val="0"/>
          <c:showVal val="0"/>
          <c:showCatName val="0"/>
          <c:showSerName val="0"/>
          <c:showPercent val="0"/>
          <c:showBubbleSize val="0"/>
        </c:dLbls>
        <c:gapWidth val="150"/>
        <c:axId val="347409048"/>
        <c:axId val="34781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73.22</c:v>
                </c:pt>
                <c:pt idx="3">
                  <c:v>69.05</c:v>
                </c:pt>
                <c:pt idx="4">
                  <c:v>67.02</c:v>
                </c:pt>
              </c:numCache>
            </c:numRef>
          </c:val>
          <c:smooth val="0"/>
          <c:extLst xmlns:c16r2="http://schemas.microsoft.com/office/drawing/2015/06/chart">
            <c:ext xmlns:c16="http://schemas.microsoft.com/office/drawing/2014/chart" uri="{C3380CC4-5D6E-409C-BE32-E72D297353CC}">
              <c16:uniqueId val="{00000001-5544-442B-8B36-901F46D1C0C4}"/>
            </c:ext>
          </c:extLst>
        </c:ser>
        <c:dLbls>
          <c:showLegendKey val="0"/>
          <c:showVal val="0"/>
          <c:showCatName val="0"/>
          <c:showSerName val="0"/>
          <c:showPercent val="0"/>
          <c:showBubbleSize val="0"/>
        </c:dLbls>
        <c:marker val="1"/>
        <c:smooth val="0"/>
        <c:axId val="347409048"/>
        <c:axId val="347812024"/>
      </c:lineChart>
      <c:dateAx>
        <c:axId val="347409048"/>
        <c:scaling>
          <c:orientation val="minMax"/>
        </c:scaling>
        <c:delete val="1"/>
        <c:axPos val="b"/>
        <c:numFmt formatCode="&quot;H&quot;yy" sourceLinked="1"/>
        <c:majorTickMark val="none"/>
        <c:minorTickMark val="none"/>
        <c:tickLblPos val="none"/>
        <c:crossAx val="347812024"/>
        <c:crosses val="autoZero"/>
        <c:auto val="1"/>
        <c:lblOffset val="100"/>
        <c:baseTimeUnit val="years"/>
      </c:dateAx>
      <c:valAx>
        <c:axId val="34781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5B-4AE1-AC4A-3F1AB610971D}"/>
            </c:ext>
          </c:extLst>
        </c:ser>
        <c:dLbls>
          <c:showLegendKey val="0"/>
          <c:showVal val="0"/>
          <c:showCatName val="0"/>
          <c:showSerName val="0"/>
          <c:showPercent val="0"/>
          <c:showBubbleSize val="0"/>
        </c:dLbls>
        <c:gapWidth val="150"/>
        <c:axId val="347887608"/>
        <c:axId val="34788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5B-4AE1-AC4A-3F1AB610971D}"/>
            </c:ext>
          </c:extLst>
        </c:ser>
        <c:dLbls>
          <c:showLegendKey val="0"/>
          <c:showVal val="0"/>
          <c:showCatName val="0"/>
          <c:showSerName val="0"/>
          <c:showPercent val="0"/>
          <c:showBubbleSize val="0"/>
        </c:dLbls>
        <c:marker val="1"/>
        <c:smooth val="0"/>
        <c:axId val="347887608"/>
        <c:axId val="347886824"/>
      </c:lineChart>
      <c:dateAx>
        <c:axId val="347887608"/>
        <c:scaling>
          <c:orientation val="minMax"/>
        </c:scaling>
        <c:delete val="1"/>
        <c:axPos val="b"/>
        <c:numFmt formatCode="&quot;H&quot;yy" sourceLinked="1"/>
        <c:majorTickMark val="none"/>
        <c:minorTickMark val="none"/>
        <c:tickLblPos val="none"/>
        <c:crossAx val="347886824"/>
        <c:crosses val="autoZero"/>
        <c:auto val="1"/>
        <c:lblOffset val="100"/>
        <c:baseTimeUnit val="years"/>
      </c:dateAx>
      <c:valAx>
        <c:axId val="34788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EF-4AE9-82CC-FFA210FDFE23}"/>
            </c:ext>
          </c:extLst>
        </c:ser>
        <c:dLbls>
          <c:showLegendKey val="0"/>
          <c:showVal val="0"/>
          <c:showCatName val="0"/>
          <c:showSerName val="0"/>
          <c:showPercent val="0"/>
          <c:showBubbleSize val="0"/>
        </c:dLbls>
        <c:gapWidth val="150"/>
        <c:axId val="347888392"/>
        <c:axId val="34788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EF-4AE9-82CC-FFA210FDFE23}"/>
            </c:ext>
          </c:extLst>
        </c:ser>
        <c:dLbls>
          <c:showLegendKey val="0"/>
          <c:showVal val="0"/>
          <c:showCatName val="0"/>
          <c:showSerName val="0"/>
          <c:showPercent val="0"/>
          <c:showBubbleSize val="0"/>
        </c:dLbls>
        <c:marker val="1"/>
        <c:smooth val="0"/>
        <c:axId val="347888392"/>
        <c:axId val="347888784"/>
      </c:lineChart>
      <c:dateAx>
        <c:axId val="347888392"/>
        <c:scaling>
          <c:orientation val="minMax"/>
        </c:scaling>
        <c:delete val="1"/>
        <c:axPos val="b"/>
        <c:numFmt formatCode="&quot;H&quot;yy" sourceLinked="1"/>
        <c:majorTickMark val="none"/>
        <c:minorTickMark val="none"/>
        <c:tickLblPos val="none"/>
        <c:crossAx val="347888784"/>
        <c:crosses val="autoZero"/>
        <c:auto val="1"/>
        <c:lblOffset val="100"/>
        <c:baseTimeUnit val="years"/>
      </c:dateAx>
      <c:valAx>
        <c:axId val="3478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AF-4BCF-995D-E3F5BCC0C237}"/>
            </c:ext>
          </c:extLst>
        </c:ser>
        <c:dLbls>
          <c:showLegendKey val="0"/>
          <c:showVal val="0"/>
          <c:showCatName val="0"/>
          <c:showSerName val="0"/>
          <c:showPercent val="0"/>
          <c:showBubbleSize val="0"/>
        </c:dLbls>
        <c:gapWidth val="150"/>
        <c:axId val="347886040"/>
        <c:axId val="3478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AF-4BCF-995D-E3F5BCC0C237}"/>
            </c:ext>
          </c:extLst>
        </c:ser>
        <c:dLbls>
          <c:showLegendKey val="0"/>
          <c:showVal val="0"/>
          <c:showCatName val="0"/>
          <c:showSerName val="0"/>
          <c:showPercent val="0"/>
          <c:showBubbleSize val="0"/>
        </c:dLbls>
        <c:marker val="1"/>
        <c:smooth val="0"/>
        <c:axId val="347886040"/>
        <c:axId val="347886432"/>
      </c:lineChart>
      <c:dateAx>
        <c:axId val="347886040"/>
        <c:scaling>
          <c:orientation val="minMax"/>
        </c:scaling>
        <c:delete val="1"/>
        <c:axPos val="b"/>
        <c:numFmt formatCode="&quot;H&quot;yy" sourceLinked="1"/>
        <c:majorTickMark val="none"/>
        <c:minorTickMark val="none"/>
        <c:tickLblPos val="none"/>
        <c:crossAx val="347886432"/>
        <c:crosses val="autoZero"/>
        <c:auto val="1"/>
        <c:lblOffset val="100"/>
        <c:baseTimeUnit val="years"/>
      </c:dateAx>
      <c:valAx>
        <c:axId val="3478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71-4B84-9A1A-9E27F21F2325}"/>
            </c:ext>
          </c:extLst>
        </c:ser>
        <c:dLbls>
          <c:showLegendKey val="0"/>
          <c:showVal val="0"/>
          <c:showCatName val="0"/>
          <c:showSerName val="0"/>
          <c:showPercent val="0"/>
          <c:showBubbleSize val="0"/>
        </c:dLbls>
        <c:gapWidth val="150"/>
        <c:axId val="347883688"/>
        <c:axId val="34788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71-4B84-9A1A-9E27F21F2325}"/>
            </c:ext>
          </c:extLst>
        </c:ser>
        <c:dLbls>
          <c:showLegendKey val="0"/>
          <c:showVal val="0"/>
          <c:showCatName val="0"/>
          <c:showSerName val="0"/>
          <c:showPercent val="0"/>
          <c:showBubbleSize val="0"/>
        </c:dLbls>
        <c:marker val="1"/>
        <c:smooth val="0"/>
        <c:axId val="347883688"/>
        <c:axId val="347884080"/>
      </c:lineChart>
      <c:dateAx>
        <c:axId val="347883688"/>
        <c:scaling>
          <c:orientation val="minMax"/>
        </c:scaling>
        <c:delete val="1"/>
        <c:axPos val="b"/>
        <c:numFmt formatCode="&quot;H&quot;yy" sourceLinked="1"/>
        <c:majorTickMark val="none"/>
        <c:minorTickMark val="none"/>
        <c:tickLblPos val="none"/>
        <c:crossAx val="347884080"/>
        <c:crosses val="autoZero"/>
        <c:auto val="1"/>
        <c:lblOffset val="100"/>
        <c:baseTimeUnit val="years"/>
      </c:dateAx>
      <c:valAx>
        <c:axId val="34788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2070.5700000000002</c:v>
                </c:pt>
                <c:pt idx="1">
                  <c:v>2167.15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87F-4845-AB8B-4F9BD094D1AB}"/>
            </c:ext>
          </c:extLst>
        </c:ser>
        <c:dLbls>
          <c:showLegendKey val="0"/>
          <c:showVal val="0"/>
          <c:showCatName val="0"/>
          <c:showSerName val="0"/>
          <c:showPercent val="0"/>
          <c:showBubbleSize val="0"/>
        </c:dLbls>
        <c:gapWidth val="150"/>
        <c:axId val="347662064"/>
        <c:axId val="3476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1128.72</c:v>
                </c:pt>
                <c:pt idx="3">
                  <c:v>1125.25</c:v>
                </c:pt>
                <c:pt idx="4">
                  <c:v>1157.05</c:v>
                </c:pt>
              </c:numCache>
            </c:numRef>
          </c:val>
          <c:smooth val="0"/>
          <c:extLst xmlns:c16r2="http://schemas.microsoft.com/office/drawing/2015/06/chart">
            <c:ext xmlns:c16="http://schemas.microsoft.com/office/drawing/2014/chart" uri="{C3380CC4-5D6E-409C-BE32-E72D297353CC}">
              <c16:uniqueId val="{00000001-E87F-4845-AB8B-4F9BD094D1AB}"/>
            </c:ext>
          </c:extLst>
        </c:ser>
        <c:dLbls>
          <c:showLegendKey val="0"/>
          <c:showVal val="0"/>
          <c:showCatName val="0"/>
          <c:showSerName val="0"/>
          <c:showPercent val="0"/>
          <c:showBubbleSize val="0"/>
        </c:dLbls>
        <c:marker val="1"/>
        <c:smooth val="0"/>
        <c:axId val="347662064"/>
        <c:axId val="347661280"/>
      </c:lineChart>
      <c:dateAx>
        <c:axId val="347662064"/>
        <c:scaling>
          <c:orientation val="minMax"/>
        </c:scaling>
        <c:delete val="1"/>
        <c:axPos val="b"/>
        <c:numFmt formatCode="&quot;H&quot;yy" sourceLinked="1"/>
        <c:majorTickMark val="none"/>
        <c:minorTickMark val="none"/>
        <c:tickLblPos val="none"/>
        <c:crossAx val="347661280"/>
        <c:crosses val="autoZero"/>
        <c:auto val="1"/>
        <c:lblOffset val="100"/>
        <c:baseTimeUnit val="years"/>
      </c:dateAx>
      <c:valAx>
        <c:axId val="3476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35.04</c:v>
                </c:pt>
                <c:pt idx="1">
                  <c:v>33.26</c:v>
                </c:pt>
                <c:pt idx="2">
                  <c:v>55.29</c:v>
                </c:pt>
                <c:pt idx="3">
                  <c:v>112.8</c:v>
                </c:pt>
                <c:pt idx="4">
                  <c:v>109.37</c:v>
                </c:pt>
              </c:numCache>
            </c:numRef>
          </c:val>
          <c:extLst xmlns:c16r2="http://schemas.microsoft.com/office/drawing/2015/06/chart">
            <c:ext xmlns:c16="http://schemas.microsoft.com/office/drawing/2014/chart" uri="{C3380CC4-5D6E-409C-BE32-E72D297353CC}">
              <c16:uniqueId val="{00000000-EA31-447F-9556-6BB0A53E78B6}"/>
            </c:ext>
          </c:extLst>
        </c:ser>
        <c:dLbls>
          <c:showLegendKey val="0"/>
          <c:showVal val="0"/>
          <c:showCatName val="0"/>
          <c:showSerName val="0"/>
          <c:showPercent val="0"/>
          <c:showBubbleSize val="0"/>
        </c:dLbls>
        <c:gapWidth val="150"/>
        <c:axId val="347659712"/>
        <c:axId val="3476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41.84</c:v>
                </c:pt>
                <c:pt idx="3">
                  <c:v>41.44</c:v>
                </c:pt>
                <c:pt idx="4">
                  <c:v>37.65</c:v>
                </c:pt>
              </c:numCache>
            </c:numRef>
          </c:val>
          <c:smooth val="0"/>
          <c:extLst xmlns:c16r2="http://schemas.microsoft.com/office/drawing/2015/06/chart">
            <c:ext xmlns:c16="http://schemas.microsoft.com/office/drawing/2014/chart" uri="{C3380CC4-5D6E-409C-BE32-E72D297353CC}">
              <c16:uniqueId val="{00000001-EA31-447F-9556-6BB0A53E78B6}"/>
            </c:ext>
          </c:extLst>
        </c:ser>
        <c:dLbls>
          <c:showLegendKey val="0"/>
          <c:showVal val="0"/>
          <c:showCatName val="0"/>
          <c:showSerName val="0"/>
          <c:showPercent val="0"/>
          <c:showBubbleSize val="0"/>
        </c:dLbls>
        <c:marker val="1"/>
        <c:smooth val="0"/>
        <c:axId val="347659712"/>
        <c:axId val="347662848"/>
      </c:lineChart>
      <c:dateAx>
        <c:axId val="347659712"/>
        <c:scaling>
          <c:orientation val="minMax"/>
        </c:scaling>
        <c:delete val="1"/>
        <c:axPos val="b"/>
        <c:numFmt formatCode="&quot;H&quot;yy" sourceLinked="1"/>
        <c:majorTickMark val="none"/>
        <c:minorTickMark val="none"/>
        <c:tickLblPos val="none"/>
        <c:crossAx val="347662848"/>
        <c:crosses val="autoZero"/>
        <c:auto val="1"/>
        <c:lblOffset val="100"/>
        <c:baseTimeUnit val="years"/>
      </c:dateAx>
      <c:valAx>
        <c:axId val="3476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414.4</c:v>
                </c:pt>
                <c:pt idx="1">
                  <c:v>437.94</c:v>
                </c:pt>
                <c:pt idx="2">
                  <c:v>57.68</c:v>
                </c:pt>
                <c:pt idx="3">
                  <c:v>27.89</c:v>
                </c:pt>
                <c:pt idx="4">
                  <c:v>30.1</c:v>
                </c:pt>
              </c:numCache>
            </c:numRef>
          </c:val>
          <c:extLst xmlns:c16r2="http://schemas.microsoft.com/office/drawing/2015/06/chart">
            <c:ext xmlns:c16="http://schemas.microsoft.com/office/drawing/2014/chart" uri="{C3380CC4-5D6E-409C-BE32-E72D297353CC}">
              <c16:uniqueId val="{00000000-371B-45EB-95D2-1F8D49222AE6}"/>
            </c:ext>
          </c:extLst>
        </c:ser>
        <c:dLbls>
          <c:showLegendKey val="0"/>
          <c:showVal val="0"/>
          <c:showCatName val="0"/>
          <c:showSerName val="0"/>
          <c:showPercent val="0"/>
          <c:showBubbleSize val="0"/>
        </c:dLbls>
        <c:gapWidth val="150"/>
        <c:axId val="347661672"/>
        <c:axId val="34765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390.47</c:v>
                </c:pt>
                <c:pt idx="3">
                  <c:v>403.61</c:v>
                </c:pt>
                <c:pt idx="4">
                  <c:v>442.82</c:v>
                </c:pt>
              </c:numCache>
            </c:numRef>
          </c:val>
          <c:smooth val="0"/>
          <c:extLst xmlns:c16r2="http://schemas.microsoft.com/office/drawing/2015/06/chart">
            <c:ext xmlns:c16="http://schemas.microsoft.com/office/drawing/2014/chart" uri="{C3380CC4-5D6E-409C-BE32-E72D297353CC}">
              <c16:uniqueId val="{00000001-371B-45EB-95D2-1F8D49222AE6}"/>
            </c:ext>
          </c:extLst>
        </c:ser>
        <c:dLbls>
          <c:showLegendKey val="0"/>
          <c:showVal val="0"/>
          <c:showCatName val="0"/>
          <c:showSerName val="0"/>
          <c:showPercent val="0"/>
          <c:showBubbleSize val="0"/>
        </c:dLbls>
        <c:marker val="1"/>
        <c:smooth val="0"/>
        <c:axId val="347661672"/>
        <c:axId val="347659320"/>
      </c:lineChart>
      <c:dateAx>
        <c:axId val="347661672"/>
        <c:scaling>
          <c:orientation val="minMax"/>
        </c:scaling>
        <c:delete val="1"/>
        <c:axPos val="b"/>
        <c:numFmt formatCode="&quot;H&quot;yy" sourceLinked="1"/>
        <c:majorTickMark val="none"/>
        <c:minorTickMark val="none"/>
        <c:tickLblPos val="none"/>
        <c:crossAx val="347659320"/>
        <c:crosses val="autoZero"/>
        <c:auto val="1"/>
        <c:lblOffset val="100"/>
        <c:baseTimeUnit val="years"/>
      </c:dateAx>
      <c:valAx>
        <c:axId val="3476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Z5" sqref="Z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山都町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13623</v>
      </c>
      <c r="AM8" s="37"/>
      <c r="AN8" s="37"/>
      <c r="AO8" s="37"/>
      <c r="AP8" s="37"/>
      <c r="AQ8" s="37"/>
      <c r="AR8" s="37"/>
      <c r="AS8" s="37"/>
      <c r="AT8" s="38">
        <f>データ!$S$6</f>
        <v>544.66999999999996</v>
      </c>
      <c r="AU8" s="38"/>
      <c r="AV8" s="38"/>
      <c r="AW8" s="38"/>
      <c r="AX8" s="38"/>
      <c r="AY8" s="38"/>
      <c r="AZ8" s="38"/>
      <c r="BA8" s="38"/>
      <c r="BB8" s="38">
        <f>データ!$T$6</f>
        <v>25.01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83.65</v>
      </c>
      <c r="Q10" s="38"/>
      <c r="R10" s="38"/>
      <c r="S10" s="38"/>
      <c r="T10" s="38"/>
      <c r="U10" s="38"/>
      <c r="V10" s="38"/>
      <c r="W10" s="37">
        <f>データ!$Q$6</f>
        <v>400</v>
      </c>
      <c r="X10" s="37"/>
      <c r="Y10" s="37"/>
      <c r="Z10" s="37"/>
      <c r="AA10" s="37"/>
      <c r="AB10" s="37"/>
      <c r="AC10" s="37"/>
      <c r="AD10" s="2"/>
      <c r="AE10" s="2"/>
      <c r="AF10" s="2"/>
      <c r="AG10" s="2"/>
      <c r="AH10" s="2"/>
      <c r="AI10" s="2"/>
      <c r="AJ10" s="2"/>
      <c r="AK10" s="2"/>
      <c r="AL10" s="37">
        <f>データ!$U$6</f>
        <v>491</v>
      </c>
      <c r="AM10" s="37"/>
      <c r="AN10" s="37"/>
      <c r="AO10" s="37"/>
      <c r="AP10" s="37"/>
      <c r="AQ10" s="37"/>
      <c r="AR10" s="37"/>
      <c r="AS10" s="37"/>
      <c r="AT10" s="38">
        <f>データ!$V$6</f>
        <v>2.86</v>
      </c>
      <c r="AU10" s="38"/>
      <c r="AV10" s="38"/>
      <c r="AW10" s="38"/>
      <c r="AX10" s="38"/>
      <c r="AY10" s="38"/>
      <c r="AZ10" s="38"/>
      <c r="BA10" s="38"/>
      <c r="BB10" s="38">
        <f>データ!$W$6</f>
        <v>171.68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wMUy4ITqe55NgHUGEU1B10l4Cl2f65qyvm0mM7Fb0EsN4BkhP1hRWY8Gpn9hhieHvN7Nl9V1RKVt5h8LLMVYgA==" saltValue="74K5HqmGobcOcuodsQ+V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434477</v>
      </c>
      <c r="D6" s="20">
        <f t="shared" si="3"/>
        <v>47</v>
      </c>
      <c r="E6" s="20">
        <f t="shared" si="3"/>
        <v>1</v>
      </c>
      <c r="F6" s="20">
        <f t="shared" si="3"/>
        <v>0</v>
      </c>
      <c r="G6" s="20">
        <f t="shared" si="3"/>
        <v>0</v>
      </c>
      <c r="H6" s="20" t="str">
        <f t="shared" si="3"/>
        <v>熊本県　山都町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83.65</v>
      </c>
      <c r="Q6" s="21">
        <f t="shared" si="3"/>
        <v>400</v>
      </c>
      <c r="R6" s="21">
        <f t="shared" si="3"/>
        <v>13623</v>
      </c>
      <c r="S6" s="21">
        <f t="shared" si="3"/>
        <v>544.66999999999996</v>
      </c>
      <c r="T6" s="21">
        <f t="shared" si="3"/>
        <v>25.01</v>
      </c>
      <c r="U6" s="21">
        <f t="shared" si="3"/>
        <v>491</v>
      </c>
      <c r="V6" s="21">
        <f t="shared" si="3"/>
        <v>2.86</v>
      </c>
      <c r="W6" s="21">
        <f t="shared" si="3"/>
        <v>171.68</v>
      </c>
      <c r="X6" s="22">
        <f>IF(X7="",NA(),X7)</f>
        <v>51.61</v>
      </c>
      <c r="Y6" s="22">
        <f t="shared" ref="Y6:AG6" si="4">IF(Y7="",NA(),Y7)</f>
        <v>44.68</v>
      </c>
      <c r="Z6" s="22">
        <f t="shared" si="4"/>
        <v>100.04</v>
      </c>
      <c r="AA6" s="22">
        <f t="shared" si="4"/>
        <v>135.13</v>
      </c>
      <c r="AB6" s="22">
        <f t="shared" si="4"/>
        <v>152.29</v>
      </c>
      <c r="AC6" s="22">
        <f t="shared" si="4"/>
        <v>75.010000000000005</v>
      </c>
      <c r="AD6" s="22">
        <f t="shared" si="4"/>
        <v>72.760000000000005</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2070.5700000000002</v>
      </c>
      <c r="BF6" s="22">
        <f t="shared" ref="BF6:BN6" si="7">IF(BF7="",NA(),BF7)</f>
        <v>2167.15</v>
      </c>
      <c r="BG6" s="21">
        <f t="shared" si="7"/>
        <v>0</v>
      </c>
      <c r="BH6" s="21">
        <f t="shared" si="7"/>
        <v>0</v>
      </c>
      <c r="BI6" s="21">
        <f t="shared" si="7"/>
        <v>0</v>
      </c>
      <c r="BJ6" s="22">
        <f t="shared" si="7"/>
        <v>1168.7</v>
      </c>
      <c r="BK6" s="22">
        <f t="shared" si="7"/>
        <v>1245.46</v>
      </c>
      <c r="BL6" s="22">
        <f t="shared" si="7"/>
        <v>1128.72</v>
      </c>
      <c r="BM6" s="22">
        <f t="shared" si="7"/>
        <v>1125.25</v>
      </c>
      <c r="BN6" s="22">
        <f t="shared" si="7"/>
        <v>1157.05</v>
      </c>
      <c r="BO6" s="21" t="str">
        <f>IF(BO7="","",IF(BO7="-","【-】","【"&amp;SUBSTITUTE(TEXT(BO7,"#,##0.00"),"-","△")&amp;"】"))</f>
        <v>【982.48】</v>
      </c>
      <c r="BP6" s="22">
        <f>IF(BP7="",NA(),BP7)</f>
        <v>35.04</v>
      </c>
      <c r="BQ6" s="22">
        <f t="shared" ref="BQ6:BY6" si="8">IF(BQ7="",NA(),BQ7)</f>
        <v>33.26</v>
      </c>
      <c r="BR6" s="22">
        <f t="shared" si="8"/>
        <v>55.29</v>
      </c>
      <c r="BS6" s="22">
        <f t="shared" si="8"/>
        <v>112.8</v>
      </c>
      <c r="BT6" s="22">
        <f t="shared" si="8"/>
        <v>109.37</v>
      </c>
      <c r="BU6" s="22">
        <f t="shared" si="8"/>
        <v>53.59</v>
      </c>
      <c r="BV6" s="22">
        <f t="shared" si="8"/>
        <v>51.08</v>
      </c>
      <c r="BW6" s="22">
        <f t="shared" si="8"/>
        <v>41.84</v>
      </c>
      <c r="BX6" s="22">
        <f t="shared" si="8"/>
        <v>41.44</v>
      </c>
      <c r="BY6" s="22">
        <f t="shared" si="8"/>
        <v>37.65</v>
      </c>
      <c r="BZ6" s="21" t="str">
        <f>IF(BZ7="","",IF(BZ7="-","【-】","【"&amp;SUBSTITUTE(TEXT(BZ7,"#,##0.00"),"-","△")&amp;"】"))</f>
        <v>【50.61】</v>
      </c>
      <c r="CA6" s="22">
        <f>IF(CA7="",NA(),CA7)</f>
        <v>414.4</v>
      </c>
      <c r="CB6" s="22">
        <f t="shared" ref="CB6:CJ6" si="9">IF(CB7="",NA(),CB7)</f>
        <v>437.94</v>
      </c>
      <c r="CC6" s="22">
        <f t="shared" si="9"/>
        <v>57.68</v>
      </c>
      <c r="CD6" s="22">
        <f t="shared" si="9"/>
        <v>27.89</v>
      </c>
      <c r="CE6" s="22">
        <f t="shared" si="9"/>
        <v>30.1</v>
      </c>
      <c r="CF6" s="22">
        <f t="shared" si="9"/>
        <v>259.79000000000002</v>
      </c>
      <c r="CG6" s="22">
        <f t="shared" si="9"/>
        <v>262.13</v>
      </c>
      <c r="CH6" s="22">
        <f t="shared" si="9"/>
        <v>390.47</v>
      </c>
      <c r="CI6" s="22">
        <f t="shared" si="9"/>
        <v>403.61</v>
      </c>
      <c r="CJ6" s="22">
        <f t="shared" si="9"/>
        <v>442.82</v>
      </c>
      <c r="CK6" s="21" t="str">
        <f>IF(CK7="","",IF(CK7="-","【-】","【"&amp;SUBSTITUTE(TEXT(CK7,"#,##0.00"),"-","△")&amp;"】"))</f>
        <v>【320.83】</v>
      </c>
      <c r="CL6" s="22">
        <f>IF(CL7="",NA(),CL7)</f>
        <v>69.72</v>
      </c>
      <c r="CM6" s="22">
        <f t="shared" ref="CM6:CU6" si="10">IF(CM7="",NA(),CM7)</f>
        <v>67.680000000000007</v>
      </c>
      <c r="CN6" s="22">
        <f t="shared" si="10"/>
        <v>78.08</v>
      </c>
      <c r="CO6" s="22">
        <f t="shared" si="10"/>
        <v>66.59</v>
      </c>
      <c r="CP6" s="22">
        <f t="shared" si="10"/>
        <v>76.83</v>
      </c>
      <c r="CQ6" s="22">
        <f t="shared" si="10"/>
        <v>56.41</v>
      </c>
      <c r="CR6" s="22">
        <f t="shared" si="10"/>
        <v>54.9</v>
      </c>
      <c r="CS6" s="22">
        <f t="shared" si="10"/>
        <v>49.08</v>
      </c>
      <c r="CT6" s="22">
        <f t="shared" si="10"/>
        <v>51.46</v>
      </c>
      <c r="CU6" s="22">
        <f t="shared" si="10"/>
        <v>51.84</v>
      </c>
      <c r="CV6" s="21" t="str">
        <f>IF(CV7="","",IF(CV7="-","【-】","【"&amp;SUBSTITUTE(TEXT(CV7,"#,##0.00"),"-","△")&amp;"】"))</f>
        <v>【56.15】</v>
      </c>
      <c r="CW6" s="22">
        <f>IF(CW7="",NA(),CW7)</f>
        <v>80</v>
      </c>
      <c r="CX6" s="22">
        <f t="shared" ref="CX6:DF6" si="11">IF(CX7="",NA(),CX7)</f>
        <v>80</v>
      </c>
      <c r="CY6" s="22">
        <f t="shared" si="11"/>
        <v>100</v>
      </c>
      <c r="CZ6" s="22">
        <f t="shared" si="11"/>
        <v>100</v>
      </c>
      <c r="DA6" s="22">
        <f t="shared" si="11"/>
        <v>85.5</v>
      </c>
      <c r="DB6" s="22">
        <f t="shared" si="11"/>
        <v>75.12</v>
      </c>
      <c r="DC6" s="22">
        <f t="shared" si="11"/>
        <v>74.27</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4.3</v>
      </c>
      <c r="EE6" s="22">
        <f t="shared" ref="EE6:EM6" si="14">IF(EE7="",NA(),EE7)</f>
        <v>1.48</v>
      </c>
      <c r="EF6" s="21">
        <f t="shared" si="14"/>
        <v>0</v>
      </c>
      <c r="EG6" s="21">
        <f t="shared" si="14"/>
        <v>0</v>
      </c>
      <c r="EH6" s="22">
        <f t="shared" si="14"/>
        <v>1.71</v>
      </c>
      <c r="EI6" s="22">
        <f t="shared" si="14"/>
        <v>0.65</v>
      </c>
      <c r="EJ6" s="22">
        <f t="shared" si="14"/>
        <v>0.52</v>
      </c>
      <c r="EK6" s="22">
        <f t="shared" si="14"/>
        <v>0.61</v>
      </c>
      <c r="EL6" s="22">
        <f t="shared" si="14"/>
        <v>0.4</v>
      </c>
      <c r="EM6" s="22">
        <f t="shared" si="14"/>
        <v>0.59</v>
      </c>
      <c r="EN6" s="21" t="str">
        <f>IF(EN7="","",IF(EN7="-","【-】","【"&amp;SUBSTITUTE(TEXT(EN7,"#,##0.00"),"-","△")&amp;"】"))</f>
        <v>【0.52】</v>
      </c>
    </row>
    <row r="7" spans="1:144" s="23" customFormat="1" x14ac:dyDescent="0.15">
      <c r="A7" s="15"/>
      <c r="B7" s="24">
        <v>2022</v>
      </c>
      <c r="C7" s="24">
        <v>434477</v>
      </c>
      <c r="D7" s="24">
        <v>47</v>
      </c>
      <c r="E7" s="24">
        <v>1</v>
      </c>
      <c r="F7" s="24">
        <v>0</v>
      </c>
      <c r="G7" s="24">
        <v>0</v>
      </c>
      <c r="H7" s="24" t="s">
        <v>96</v>
      </c>
      <c r="I7" s="24" t="s">
        <v>97</v>
      </c>
      <c r="J7" s="24" t="s">
        <v>98</v>
      </c>
      <c r="K7" s="24" t="s">
        <v>99</v>
      </c>
      <c r="L7" s="24" t="s">
        <v>100</v>
      </c>
      <c r="M7" s="24" t="s">
        <v>101</v>
      </c>
      <c r="N7" s="25" t="s">
        <v>102</v>
      </c>
      <c r="O7" s="25" t="s">
        <v>103</v>
      </c>
      <c r="P7" s="25">
        <v>83.65</v>
      </c>
      <c r="Q7" s="25">
        <v>400</v>
      </c>
      <c r="R7" s="25">
        <v>13623</v>
      </c>
      <c r="S7" s="25">
        <v>544.66999999999996</v>
      </c>
      <c r="T7" s="25">
        <v>25.01</v>
      </c>
      <c r="U7" s="25">
        <v>491</v>
      </c>
      <c r="V7" s="25">
        <v>2.86</v>
      </c>
      <c r="W7" s="25">
        <v>171.68</v>
      </c>
      <c r="X7" s="25">
        <v>51.61</v>
      </c>
      <c r="Y7" s="25">
        <v>44.68</v>
      </c>
      <c r="Z7" s="25">
        <v>100.04</v>
      </c>
      <c r="AA7" s="25">
        <v>135.13</v>
      </c>
      <c r="AB7" s="25">
        <v>152.29</v>
      </c>
      <c r="AC7" s="25">
        <v>75.010000000000005</v>
      </c>
      <c r="AD7" s="25">
        <v>72.760000000000005</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2070.5700000000002</v>
      </c>
      <c r="BF7" s="25">
        <v>2167.15</v>
      </c>
      <c r="BG7" s="25">
        <v>0</v>
      </c>
      <c r="BH7" s="25">
        <v>0</v>
      </c>
      <c r="BI7" s="25">
        <v>0</v>
      </c>
      <c r="BJ7" s="25">
        <v>1168.7</v>
      </c>
      <c r="BK7" s="25">
        <v>1245.46</v>
      </c>
      <c r="BL7" s="25">
        <v>1128.72</v>
      </c>
      <c r="BM7" s="25">
        <v>1125.25</v>
      </c>
      <c r="BN7" s="25">
        <v>1157.05</v>
      </c>
      <c r="BO7" s="25">
        <v>982.48</v>
      </c>
      <c r="BP7" s="25">
        <v>35.04</v>
      </c>
      <c r="BQ7" s="25">
        <v>33.26</v>
      </c>
      <c r="BR7" s="25">
        <v>55.29</v>
      </c>
      <c r="BS7" s="25">
        <v>112.8</v>
      </c>
      <c r="BT7" s="25">
        <v>109.37</v>
      </c>
      <c r="BU7" s="25">
        <v>53.59</v>
      </c>
      <c r="BV7" s="25">
        <v>51.08</v>
      </c>
      <c r="BW7" s="25">
        <v>41.84</v>
      </c>
      <c r="BX7" s="25">
        <v>41.44</v>
      </c>
      <c r="BY7" s="25">
        <v>37.65</v>
      </c>
      <c r="BZ7" s="25">
        <v>50.61</v>
      </c>
      <c r="CA7" s="25">
        <v>414.4</v>
      </c>
      <c r="CB7" s="25">
        <v>437.94</v>
      </c>
      <c r="CC7" s="25">
        <v>57.68</v>
      </c>
      <c r="CD7" s="25">
        <v>27.89</v>
      </c>
      <c r="CE7" s="25">
        <v>30.1</v>
      </c>
      <c r="CF7" s="25">
        <v>259.79000000000002</v>
      </c>
      <c r="CG7" s="25">
        <v>262.13</v>
      </c>
      <c r="CH7" s="25">
        <v>390.47</v>
      </c>
      <c r="CI7" s="25">
        <v>403.61</v>
      </c>
      <c r="CJ7" s="25">
        <v>442.82</v>
      </c>
      <c r="CK7" s="25">
        <v>320.83</v>
      </c>
      <c r="CL7" s="25">
        <v>69.72</v>
      </c>
      <c r="CM7" s="25">
        <v>67.680000000000007</v>
      </c>
      <c r="CN7" s="25">
        <v>78.08</v>
      </c>
      <c r="CO7" s="25">
        <v>66.59</v>
      </c>
      <c r="CP7" s="25">
        <v>76.83</v>
      </c>
      <c r="CQ7" s="25">
        <v>56.41</v>
      </c>
      <c r="CR7" s="25">
        <v>54.9</v>
      </c>
      <c r="CS7" s="25">
        <v>49.08</v>
      </c>
      <c r="CT7" s="25">
        <v>51.46</v>
      </c>
      <c r="CU7" s="25">
        <v>51.84</v>
      </c>
      <c r="CV7" s="25">
        <v>56.15</v>
      </c>
      <c r="CW7" s="25">
        <v>80</v>
      </c>
      <c r="CX7" s="25">
        <v>80</v>
      </c>
      <c r="CY7" s="25">
        <v>100</v>
      </c>
      <c r="CZ7" s="25">
        <v>100</v>
      </c>
      <c r="DA7" s="25">
        <v>85.5</v>
      </c>
      <c r="DB7" s="25">
        <v>75.12</v>
      </c>
      <c r="DC7" s="25">
        <v>74.27</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4.3</v>
      </c>
      <c r="EE7" s="25">
        <v>1.48</v>
      </c>
      <c r="EF7" s="25">
        <v>0</v>
      </c>
      <c r="EG7" s="25">
        <v>0</v>
      </c>
      <c r="EH7" s="25">
        <v>1.71</v>
      </c>
      <c r="EI7" s="25">
        <v>0.65</v>
      </c>
      <c r="EJ7" s="25">
        <v>0.52</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里枝</cp:lastModifiedBy>
  <cp:lastPrinted>2024-01-22T07:14:32Z</cp:lastPrinted>
  <dcterms:created xsi:type="dcterms:W3CDTF">2023-12-05T01:07:34Z</dcterms:created>
  <dcterms:modified xsi:type="dcterms:W3CDTF">2024-01-22T07:14:35Z</dcterms:modified>
  <cp:category/>
</cp:coreProperties>
</file>