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t068\Desktop\"/>
    </mc:Choice>
  </mc:AlternateContent>
  <xr:revisionPtr revIDLastSave="0" documentId="13_ncr:1_{EF340E90-BA1E-4106-A50C-0B1CC259ED0C}" xr6:coauthVersionLast="43" xr6:coauthVersionMax="43" xr10:uidLastSave="{00000000-0000-0000-0000-000000000000}"/>
  <workbookProtection workbookAlgorithmName="SHA-512" workbookHashValue="wuBKHDmKh0JFYca3lElxD489AO1xrJwULleUGz0txvgFqUEl/ONWN8GqO64JvSXZwBYVhbZduXehC2q1Vo6keQ==" workbookSaltValue="EFX5UEwa8Pl4jYkzSZYxKA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H85" i="4"/>
  <c r="AL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<sst xmlns="http://schemas.openxmlformats.org/spreadsheetml/2006/main" count="233" uniqueCount="118">
  <si>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</si>
  <si>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</si>
  <si>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</si>
  <si>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</si>
  <si>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</si>
  <si>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</si>
  <si>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</si>
  <si>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</si>
  <si>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</si>
  <si>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</si>
  <si>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</si>
  <si>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</si>
  <si>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</si>
  <si>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</si>
  <si>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</si>
  <si>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</si>
  <si>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</si>
  <si>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</si>
  <si>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</si>
  <si>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</si>
  <si>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</si>
  <si>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</si>
  <si>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</si>
  <si>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</si>
  <si>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</si>
  <si>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</si>
  <si>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</si>
  <si>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</si>
  <si>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</si>
  <si>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</si>
  <si>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</si>
  <si>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</si>
  <si>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</si>
  <si>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</si>
  <si>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</si>
  <si>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</si>
  <si>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</si>
  <si>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</si>
  <si>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</si>
  <si>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</si>
  <si>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</si>
  <si>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</si>
  <si>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</si>
  <si>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</si>
  <si>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</si>
  <si>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</si>
  <si>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</si>
  <si>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</si>
  <si>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</si>
  <si>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</si>
  <si>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</si>
  <si>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</si>
  <si>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</si>
  <si>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</si>
  <si>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</si>
  <si>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</si>
  <si>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</si>
  <si>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</si>
  <si>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</si>
  <si>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</si>
  <si>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</si>
  <si>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</si>
  <si>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</si>
  <si>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</si>
  <si>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</si>
  <si>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</si>
  <si>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</si>
  <si>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</si>
  <si>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</si>
  <si>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</si>
  <si>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</si>
  <si>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</si>
  <si>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</si>
  <si>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</si>
  <si>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</si>
  <si>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</si>
  <si>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</si>
  <si>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</si>
  <si>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</si>
  <si>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</si>
  <si>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</si>
  <si>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</si>
  <si>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</si>
  <si>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</si>
  <si>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</si>
  <si>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</si>
  <si>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</si>
  <si>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</si>
  <si>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</si>
  <si>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</si>
  <si>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</si>
  <si>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</si>
  <si>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</si>
  <si>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</si>
  <si>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</si>
  <si>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高森町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</si>
  <si>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</si>
  <si>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</si>
  <si>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</si>
  <si>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</si>
  <si>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</si>
  <si>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</si>
  <si>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</si>
  <si>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</si>
  <si>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</si>
  <si>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</si>
  <si>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</si>
  <si>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</si>
  <si>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</si>
  <si>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</si>
  <si>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</si>
  <si>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</si>
  <si>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</si>
  <si>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</si>
  <si>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</si>
  <si>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収益的収支比率、料金回収率を見ると、類似団体平均を上回っているが、経費削減にも限界があり、老朽化した資産の大量更新が予想されるので、水道料金の引き上げは必要であると考える。
施設利用率を見ると、給水人口減少により、能力を持て余してきた施設があると考えられ、今後は、給水人口に見合った施設へのダウンサイジングや、施設の統合等を検討することが必要であると考える。
有収率を見ると、概ね良好と考えるが、漏水調査等により、さらなる向上を目指すことが必要であると考える。</t>
    <rPh sb="0" eb="3">
      <t>シュウエキテキ</t>
    </rPh>
    <rPh sb="3" eb="5">
      <t>シュウシ</t>
    </rPh>
    <rPh sb="5" eb="7">
      <t>ヒリツ</t>
    </rPh>
    <rPh sb="8" eb="10">
      <t>リョウキン</t>
    </rPh>
    <rPh sb="10" eb="13">
      <t>カイシュウリツ</t>
    </rPh>
    <rPh sb="14" eb="15">
      <t>ミ</t>
    </rPh>
    <rPh sb="18" eb="20">
      <t>ルイジ</t>
    </rPh>
    <rPh sb="20" eb="22">
      <t>ダンタイ</t>
    </rPh>
    <rPh sb="22" eb="24">
      <t>ヘイキン</t>
    </rPh>
    <rPh sb="25" eb="27">
      <t>ウワマワ</t>
    </rPh>
    <rPh sb="33" eb="35">
      <t>ケイヒ</t>
    </rPh>
    <rPh sb="35" eb="37">
      <t>サクゲン</t>
    </rPh>
    <rPh sb="39" eb="41">
      <t>ゲンカイ</t>
    </rPh>
    <rPh sb="45" eb="48">
      <t>ロウキュウカ</t>
    </rPh>
    <rPh sb="50" eb="52">
      <t>シサン</t>
    </rPh>
    <rPh sb="53" eb="55">
      <t>タイリョウ</t>
    </rPh>
    <rPh sb="55" eb="57">
      <t>コウシン</t>
    </rPh>
    <rPh sb="58" eb="60">
      <t>ヨソウ</t>
    </rPh>
    <rPh sb="66" eb="68">
      <t>スイドウ</t>
    </rPh>
    <rPh sb="68" eb="70">
      <t>リョウキン</t>
    </rPh>
    <rPh sb="71" eb="72">
      <t>ヒ</t>
    </rPh>
    <rPh sb="73" eb="74">
      <t>ア</t>
    </rPh>
    <rPh sb="76" eb="78">
      <t>ヒツヨウ</t>
    </rPh>
    <rPh sb="82" eb="83">
      <t>カンガ</t>
    </rPh>
    <rPh sb="87" eb="89">
      <t>シセツ</t>
    </rPh>
    <rPh sb="89" eb="92">
      <t>リヨウリツ</t>
    </rPh>
    <rPh sb="93" eb="94">
      <t>ミ</t>
    </rPh>
    <rPh sb="97" eb="99">
      <t>キュウスイ</t>
    </rPh>
    <rPh sb="99" eb="101">
      <t>ジンコウ</t>
    </rPh>
    <rPh sb="101" eb="103">
      <t>ゲンショウ</t>
    </rPh>
    <rPh sb="107" eb="109">
      <t>ノウリョク</t>
    </rPh>
    <rPh sb="110" eb="111">
      <t>モ</t>
    </rPh>
    <rPh sb="112" eb="113">
      <t>アマ</t>
    </rPh>
    <rPh sb="117" eb="119">
      <t>シセツ</t>
    </rPh>
    <rPh sb="123" eb="124">
      <t>カンガ</t>
    </rPh>
    <rPh sb="128" eb="130">
      <t>コンゴ</t>
    </rPh>
    <rPh sb="132" eb="134">
      <t>キュウスイ</t>
    </rPh>
    <rPh sb="134" eb="136">
      <t>ジンコウ</t>
    </rPh>
    <rPh sb="137" eb="139">
      <t>ミア</t>
    </rPh>
    <rPh sb="141" eb="143">
      <t>シセツ</t>
    </rPh>
    <rPh sb="155" eb="157">
      <t>シセツ</t>
    </rPh>
    <rPh sb="158" eb="160">
      <t>トウゴウ</t>
    </rPh>
    <rPh sb="160" eb="161">
      <t>トウ</t>
    </rPh>
    <rPh sb="162" eb="164">
      <t>ケントウ</t>
    </rPh>
    <rPh sb="169" eb="171">
      <t>ヒツヨウ</t>
    </rPh>
    <rPh sb="175" eb="176">
      <t>カンガ</t>
    </rPh>
    <phoneticPr fontId="4"/>
  </si>
  <si>
    <t>保有する資産の老朽化に伴う大量更新時期の到来や、給水人口減少に伴う料金収入の減少により、経営環境は厳しさを増していくことが予想されているため、経費削減に努め、水道料金の引き上げについて検討することが必要であると考える。
今後、経営の効率化、健全化のための取り組みを進めていき、管路やポンプ等、保有する資産の更新計画を作成するなど、将来に備えることは必要であると考える。</t>
    <rPh sb="0" eb="2">
      <t>ホユウ</t>
    </rPh>
    <rPh sb="4" eb="6">
      <t>シサン</t>
    </rPh>
    <rPh sb="7" eb="10">
      <t>ロウキュウカ</t>
    </rPh>
    <rPh sb="11" eb="12">
      <t>トモナ</t>
    </rPh>
    <rPh sb="13" eb="15">
      <t>タイリョウ</t>
    </rPh>
    <rPh sb="15" eb="17">
      <t>コウシン</t>
    </rPh>
    <rPh sb="17" eb="19">
      <t>ジキ</t>
    </rPh>
    <rPh sb="20" eb="22">
      <t>トウライ</t>
    </rPh>
    <rPh sb="24" eb="26">
      <t>キュウスイ</t>
    </rPh>
    <rPh sb="26" eb="28">
      <t>ジンコウ</t>
    </rPh>
    <rPh sb="28" eb="30">
      <t>ゲンショウ</t>
    </rPh>
    <rPh sb="31" eb="32">
      <t>トモナ</t>
    </rPh>
    <rPh sb="33" eb="35">
      <t>リョウキン</t>
    </rPh>
    <rPh sb="35" eb="37">
      <t>シュウニュウ</t>
    </rPh>
    <rPh sb="38" eb="40">
      <t>ゲンショウ</t>
    </rPh>
    <rPh sb="44" eb="46">
      <t>ケイエイ</t>
    </rPh>
    <rPh sb="46" eb="48">
      <t>カンキョウ</t>
    </rPh>
    <rPh sb="49" eb="50">
      <t>キビ</t>
    </rPh>
    <rPh sb="53" eb="54">
      <t>マ</t>
    </rPh>
    <rPh sb="61" eb="63">
      <t>ヨソウ</t>
    </rPh>
    <rPh sb="71" eb="73">
      <t>ケイヒ</t>
    </rPh>
    <rPh sb="73" eb="75">
      <t>サクゲン</t>
    </rPh>
    <rPh sb="76" eb="77">
      <t>ツト</t>
    </rPh>
    <rPh sb="79" eb="81">
      <t>スイドウ</t>
    </rPh>
    <rPh sb="81" eb="83">
      <t>リョウキン</t>
    </rPh>
    <rPh sb="84" eb="85">
      <t>ヒ</t>
    </rPh>
    <rPh sb="86" eb="87">
      <t>ア</t>
    </rPh>
    <rPh sb="92" eb="94">
      <t>ケントウ</t>
    </rPh>
    <rPh sb="99" eb="101">
      <t>ヒツヨウ</t>
    </rPh>
    <rPh sb="105" eb="106">
      <t>カンガ</t>
    </rPh>
    <rPh sb="110" eb="112">
      <t>コンゴ</t>
    </rPh>
    <rPh sb="113" eb="115">
      <t>ケイエイ</t>
    </rPh>
    <rPh sb="116" eb="119">
      <t>コウリツカ</t>
    </rPh>
    <rPh sb="120" eb="123">
      <t>ケンゼンカ</t>
    </rPh>
    <rPh sb="127" eb="128">
      <t>ト</t>
    </rPh>
    <rPh sb="129" eb="130">
      <t>ク</t>
    </rPh>
    <rPh sb="132" eb="133">
      <t>スス</t>
    </rPh>
    <rPh sb="138" eb="140">
      <t>カンロ</t>
    </rPh>
    <rPh sb="144" eb="145">
      <t>トウ</t>
    </rPh>
    <rPh sb="146" eb="148">
      <t>ホユウ</t>
    </rPh>
    <rPh sb="150" eb="152">
      <t>シサン</t>
    </rPh>
    <rPh sb="153" eb="155">
      <t>コウシン</t>
    </rPh>
    <rPh sb="155" eb="157">
      <t>ケイカク</t>
    </rPh>
    <rPh sb="158" eb="160">
      <t>サクセイ</t>
    </rPh>
    <rPh sb="165" eb="167">
      <t>ショウライ</t>
    </rPh>
    <rPh sb="168" eb="169">
      <t>ソナ</t>
    </rPh>
    <rPh sb="174" eb="176">
      <t>ヒツヨウ</t>
    </rPh>
    <rPh sb="180" eb="181">
      <t>カンガ</t>
    </rPh>
    <phoneticPr fontId="4"/>
  </si>
  <si>
    <t>布設替えを実施していないため、目先の経費負担はなかったが、管路更新計画を作成するなど、準備していくことは必要であると考える。</t>
    <rPh sb="0" eb="2">
      <t>フセツ</t>
    </rPh>
    <rPh sb="2" eb="3">
      <t>ガ</t>
    </rPh>
    <rPh sb="5" eb="7">
      <t>ジッシ</t>
    </rPh>
    <rPh sb="15" eb="17">
      <t>メサキ</t>
    </rPh>
    <rPh sb="18" eb="20">
      <t>ケイヒ</t>
    </rPh>
    <rPh sb="20" eb="22">
      <t>フタン</t>
    </rPh>
    <rPh sb="29" eb="31">
      <t>カンロ</t>
    </rPh>
    <rPh sb="31" eb="33">
      <t>コウシン</t>
    </rPh>
    <rPh sb="33" eb="35">
      <t>ケイカク</t>
    </rPh>
    <rPh sb="36" eb="38">
      <t>サクセイ</t>
    </rPh>
    <rPh sb="43" eb="45">
      <t>ジュンビ</t>
    </rPh>
    <rPh sb="52" eb="54">
      <t>ヒツヨウ</t>
    </rPh>
    <rPh sb="58" eb="5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</si>
</sst>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A-40EF-B087-807A879DB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0.52</c:v>
                </c:pt>
                <c:pt idx="2">
                  <c:v>1.48</c:v>
                </c:pt>
                <c:pt idx="3">
                  <c:v>0.45</c:v>
                </c:pt>
                <c:pt idx="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A-40EF-B087-807A879DB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42.52</c:v>
                </c:pt>
                <c:pt idx="1">
                  <c:v>42.79</c:v>
                </c:pt>
                <c:pt idx="2">
                  <c:v>42.58</c:v>
                </c:pt>
                <c:pt idx="3">
                  <c:v>40.770000000000003</c:v>
                </c:pt>
                <c:pt idx="4">
                  <c:v>40.200000000000003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2-47EF-8353-52878EB94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56.41</c:v>
                </c:pt>
                <c:pt idx="1">
                  <c:v>54.9</c:v>
                </c:pt>
                <c:pt idx="2">
                  <c:v>55.7</c:v>
                </c:pt>
                <c:pt idx="3">
                  <c:v>54.87</c:v>
                </c:pt>
                <c:pt idx="4">
                  <c:v>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2-47EF-8353-52878EB94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88.27</c:v>
                </c:pt>
                <c:pt idx="1">
                  <c:v>88.26</c:v>
                </c:pt>
                <c:pt idx="2">
                  <c:v>88.36</c:v>
                </c:pt>
                <c:pt idx="3">
                  <c:v>88.26</c:v>
                </c:pt>
                <c:pt idx="4">
                  <c:v>88.26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6-49E4-9F5B-A0165A11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75.12</c:v>
                </c:pt>
                <c:pt idx="1">
                  <c:v>74.27</c:v>
                </c:pt>
                <c:pt idx="2">
                  <c:v>71.81</c:v>
                </c:pt>
                <c:pt idx="3">
                  <c:v>71.819999999999993</c:v>
                </c:pt>
                <c:pt idx="4">
                  <c:v>71.010000000000005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6-49E4-9F5B-A0165A11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82.09</c:v>
                </c:pt>
                <c:pt idx="1">
                  <c:v>85.4</c:v>
                </c:pt>
                <c:pt idx="2">
                  <c:v>85.16</c:v>
                </c:pt>
                <c:pt idx="3">
                  <c:v>94.02</c:v>
                </c:pt>
                <c:pt idx="4">
                  <c:v>81.22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A-4BA9-B7E4-8F0DE6A3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75.010000000000005</c:v>
                </c:pt>
                <c:pt idx="1">
                  <c:v>72.760000000000005</c:v>
                </c:pt>
                <c:pt idx="2">
                  <c:v>82.57</c:v>
                </c:pt>
                <c:pt idx="3">
                  <c:v>81.17</c:v>
                </c:pt>
                <c:pt idx="4">
                  <c:v>76.28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A-4BA9-B7E4-8F0DE6A3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1-4AEA-A1B7-0E811AD12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1-4AEA-A1B7-0E811AD12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C-4801-83ED-AD36634F8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C-4801-83ED-AD36634F8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A-479D-9AB5-774B4D6E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A-479D-9AB5-774B4D6E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1-4097-B473-DA58BC2A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1-4097-B473-DA58BC2A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646.4</c:v>
                </c:pt>
                <c:pt idx="1">
                  <c:v>607.94000000000005</c:v>
                </c:pt>
                <c:pt idx="2">
                  <c:v>606.38</c:v>
                </c:pt>
                <c:pt idx="3">
                  <c:v>589.53</c:v>
                </c:pt>
                <c:pt idx="4">
                  <c:v>573.74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6-427F-8B54-BCE5FF6F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1168.7</c:v>
                </c:pt>
                <c:pt idx="1">
                  <c:v>1245.46</c:v>
                </c:pt>
                <c:pt idx="2">
                  <c:v>834.1</c:v>
                </c:pt>
                <c:pt idx="3">
                  <c:v>853.42</c:v>
                </c:pt>
                <c:pt idx="4">
                  <c:v>906.61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6-427F-8B54-BCE5FF6F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71.28</c:v>
                </c:pt>
                <c:pt idx="1">
                  <c:v>75</c:v>
                </c:pt>
                <c:pt idx="2">
                  <c:v>75.5</c:v>
                </c:pt>
                <c:pt idx="3">
                  <c:v>83.44</c:v>
                </c:pt>
                <c:pt idx="4">
                  <c:v>72.41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C-4A9C-8BC6-53DC0DD15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53.59</c:v>
                </c:pt>
                <c:pt idx="1">
                  <c:v>51.08</c:v>
                </c:pt>
                <c:pt idx="2">
                  <c:v>64.44</c:v>
                </c:pt>
                <c:pt idx="3">
                  <c:v>60.53</c:v>
                </c:pt>
                <c:pt idx="4">
                  <c:v>56.38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C-4A9C-8BC6-53DC0DD15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172.79</c:v>
                </c:pt>
                <c:pt idx="1">
                  <c:v>165.72</c:v>
                </c:pt>
                <c:pt idx="2">
                  <c:v>169.93</c:v>
                </c:pt>
                <c:pt idx="3">
                  <c:v>157.56</c:v>
                </c:pt>
                <c:pt idx="4">
                  <c:v>178.21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8-4663-8B8D-AEFD5DDA2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259.79000000000002</c:v>
                </c:pt>
                <c:pt idx="1">
                  <c:v>262.13</c:v>
                </c:pt>
                <c:pt idx="2">
                  <c:v>197.14</c:v>
                </c:pt>
                <c:pt idx="3">
                  <c:v>210.72</c:v>
                </c:pt>
                <c:pt idx="4">
                  <c:v>227.71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8-4663-8B8D-AEFD5DDA2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熊本県　高森町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D2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6057</v>
      </c>
      <c r="AM8" s="55"/>
      <c r="AN8" s="55"/>
      <c r="AO8" s="55"/>
      <c r="AP8" s="55"/>
      <c r="AQ8" s="55"/>
      <c r="AR8" s="55"/>
      <c r="AS8" s="55"/>
      <c r="AT8" s="45">
        <f>データ!$S$6</f>
        <v>175.06</v>
      </c>
      <c r="AU8" s="45"/>
      <c r="AV8" s="45"/>
      <c r="AW8" s="45"/>
      <c r="AX8" s="45"/>
      <c r="AY8" s="45"/>
      <c r="AZ8" s="45"/>
      <c r="BA8" s="45"/>
      <c r="BB8" s="45">
        <f>データ!$T$6</f>
        <v>34.6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92.35</v>
      </c>
      <c r="Q10" s="45"/>
      <c r="R10" s="45"/>
      <c r="S10" s="45"/>
      <c r="T10" s="45"/>
      <c r="U10" s="45"/>
      <c r="V10" s="45"/>
      <c r="W10" s="55">
        <f>データ!$Q$6</f>
        <v>2640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5543</v>
      </c>
      <c r="AM10" s="55"/>
      <c r="AN10" s="55"/>
      <c r="AO10" s="55"/>
      <c r="AP10" s="55"/>
      <c r="AQ10" s="55"/>
      <c r="AR10" s="55"/>
      <c r="AS10" s="55"/>
      <c r="AT10" s="45">
        <f>データ!$V$6</f>
        <v>11.21</v>
      </c>
      <c r="AU10" s="45"/>
      <c r="AV10" s="45"/>
      <c r="AW10" s="45"/>
      <c r="AX10" s="45"/>
      <c r="AY10" s="45"/>
      <c r="AZ10" s="45"/>
      <c r="BA10" s="45"/>
      <c r="BB10" s="45">
        <f>データ!$W$6</f>
        <v>494.47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115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117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116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9DI48AtzO95rULzOiOMlZFKK0QwB6+N6yC8pIjxG9RGns6d1Cpvj5g07E/nf8eNGzZRn54mvF3bdVR+Ga9J1aQ==" saltValue="bkh14BCNndMb6bGC/cjJ8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434281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熊本県　高森町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D2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92.35</v>
      </c>
      <c r="Q6" s="21">
        <f t="shared" si="3"/>
        <v>2640</v>
      </c>
      <c r="R6" s="21">
        <f t="shared" si="3"/>
        <v>6057</v>
      </c>
      <c r="S6" s="21">
        <f t="shared" si="3"/>
        <v>175.06</v>
      </c>
      <c r="T6" s="21">
        <f t="shared" si="3"/>
        <v>34.6</v>
      </c>
      <c r="U6" s="21">
        <f t="shared" si="3"/>
        <v>5543</v>
      </c>
      <c r="V6" s="21">
        <f t="shared" si="3"/>
        <v>11.21</v>
      </c>
      <c r="W6" s="21">
        <f t="shared" si="3"/>
        <v>494.47</v>
      </c>
      <c r="X6" s="22">
        <f>IF(X7="",NA(),X7)</f>
        <v>82.09</v>
      </c>
      <c r="Y6" s="22">
        <f t="shared" ref="Y6:AG6" si="4">IF(Y7="",NA(),Y7)</f>
        <v>85.4</v>
      </c>
      <c r="Z6" s="22">
        <f t="shared" si="4"/>
        <v>85.16</v>
      </c>
      <c r="AA6" s="22">
        <f t="shared" si="4"/>
        <v>94.02</v>
      </c>
      <c r="AB6" s="22">
        <f t="shared" si="4"/>
        <v>81.22</v>
      </c>
      <c r="AC6" s="22">
        <f t="shared" si="4"/>
        <v>75.010000000000005</v>
      </c>
      <c r="AD6" s="22">
        <f t="shared" si="4"/>
        <v>72.760000000000005</v>
      </c>
      <c r="AE6" s="22">
        <f t="shared" si="4"/>
        <v>82.57</v>
      </c>
      <c r="AF6" s="22">
        <f t="shared" si="4"/>
        <v>81.17</v>
      </c>
      <c r="AG6" s="22">
        <f t="shared" si="4"/>
        <v>76.28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646.4</v>
      </c>
      <c r="BF6" s="22">
        <f t="shared" ref="BF6:BN6" si="7">IF(BF7="",NA(),BF7)</f>
        <v>607.94000000000005</v>
      </c>
      <c r="BG6" s="22">
        <f t="shared" si="7"/>
        <v>606.38</v>
      </c>
      <c r="BH6" s="22">
        <f t="shared" si="7"/>
        <v>589.53</v>
      </c>
      <c r="BI6" s="22">
        <f t="shared" si="7"/>
        <v>573.74</v>
      </c>
      <c r="BJ6" s="22">
        <f t="shared" si="7"/>
        <v>1168.7</v>
      </c>
      <c r="BK6" s="22">
        <f t="shared" si="7"/>
        <v>1245.46</v>
      </c>
      <c r="BL6" s="22">
        <f t="shared" si="7"/>
        <v>834.1</v>
      </c>
      <c r="BM6" s="22">
        <f t="shared" si="7"/>
        <v>853.42</v>
      </c>
      <c r="BN6" s="22">
        <f t="shared" si="7"/>
        <v>906.61</v>
      </c>
      <c r="BO6" s="21" t="str">
        <f>IF(BO7="","",IF(BO7="-","【-】","【"&amp;SUBSTITUTE(TEXT(BO7,"#,##0.00"),"-","△")&amp;"】"))</f>
        <v>【982.48】</v>
      </c>
      <c r="BP6" s="22">
        <f>IF(BP7="",NA(),BP7)</f>
        <v>71.28</v>
      </c>
      <c r="BQ6" s="22">
        <f t="shared" ref="BQ6:BY6" si="8">IF(BQ7="",NA(),BQ7)</f>
        <v>75</v>
      </c>
      <c r="BR6" s="22">
        <f t="shared" si="8"/>
        <v>75.5</v>
      </c>
      <c r="BS6" s="22">
        <f t="shared" si="8"/>
        <v>83.44</v>
      </c>
      <c r="BT6" s="22">
        <f t="shared" si="8"/>
        <v>72.41</v>
      </c>
      <c r="BU6" s="22">
        <f t="shared" si="8"/>
        <v>53.59</v>
      </c>
      <c r="BV6" s="22">
        <f t="shared" si="8"/>
        <v>51.08</v>
      </c>
      <c r="BW6" s="22">
        <f t="shared" si="8"/>
        <v>64.44</v>
      </c>
      <c r="BX6" s="22">
        <f t="shared" si="8"/>
        <v>60.53</v>
      </c>
      <c r="BY6" s="22">
        <f t="shared" si="8"/>
        <v>56.38</v>
      </c>
      <c r="BZ6" s="21" t="str">
        <f>IF(BZ7="","",IF(BZ7="-","【-】","【"&amp;SUBSTITUTE(TEXT(BZ7,"#,##0.00"),"-","△")&amp;"】"))</f>
        <v>【50.61】</v>
      </c>
      <c r="CA6" s="22">
        <f>IF(CA7="",NA(),CA7)</f>
        <v>172.79</v>
      </c>
      <c r="CB6" s="22">
        <f t="shared" ref="CB6:CJ6" si="9">IF(CB7="",NA(),CB7)</f>
        <v>165.72</v>
      </c>
      <c r="CC6" s="22">
        <f t="shared" si="9"/>
        <v>169.93</v>
      </c>
      <c r="CD6" s="22">
        <f t="shared" si="9"/>
        <v>157.56</v>
      </c>
      <c r="CE6" s="22">
        <f t="shared" si="9"/>
        <v>178.21</v>
      </c>
      <c r="CF6" s="22">
        <f t="shared" si="9"/>
        <v>259.79000000000002</v>
      </c>
      <c r="CG6" s="22">
        <f t="shared" si="9"/>
        <v>262.13</v>
      </c>
      <c r="CH6" s="22">
        <f t="shared" si="9"/>
        <v>197.14</v>
      </c>
      <c r="CI6" s="22">
        <f t="shared" si="9"/>
        <v>210.72</v>
      </c>
      <c r="CJ6" s="22">
        <f t="shared" si="9"/>
        <v>227.71</v>
      </c>
      <c r="CK6" s="21" t="str">
        <f>IF(CK7="","",IF(CK7="-","【-】","【"&amp;SUBSTITUTE(TEXT(CK7,"#,##0.00"),"-","△")&amp;"】"))</f>
        <v>【320.83】</v>
      </c>
      <c r="CL6" s="22">
        <f>IF(CL7="",NA(),CL7)</f>
        <v>42.52</v>
      </c>
      <c r="CM6" s="22">
        <f t="shared" ref="CM6:CU6" si="10">IF(CM7="",NA(),CM7)</f>
        <v>42.79</v>
      </c>
      <c r="CN6" s="22">
        <f t="shared" si="10"/>
        <v>42.58</v>
      </c>
      <c r="CO6" s="22">
        <f t="shared" si="10"/>
        <v>40.770000000000003</v>
      </c>
      <c r="CP6" s="22">
        <f t="shared" si="10"/>
        <v>40.200000000000003</v>
      </c>
      <c r="CQ6" s="22">
        <f t="shared" si="10"/>
        <v>56.41</v>
      </c>
      <c r="CR6" s="22">
        <f t="shared" si="10"/>
        <v>54.9</v>
      </c>
      <c r="CS6" s="22">
        <f t="shared" si="10"/>
        <v>55.7</v>
      </c>
      <c r="CT6" s="22">
        <f t="shared" si="10"/>
        <v>54.87</v>
      </c>
      <c r="CU6" s="22">
        <f t="shared" si="10"/>
        <v>54.82</v>
      </c>
      <c r="CV6" s="21" t="str">
        <f>IF(CV7="","",IF(CV7="-","【-】","【"&amp;SUBSTITUTE(TEXT(CV7,"#,##0.00"),"-","△")&amp;"】"))</f>
        <v>【56.15】</v>
      </c>
      <c r="CW6" s="22">
        <f>IF(CW7="",NA(),CW7)</f>
        <v>88.27</v>
      </c>
      <c r="CX6" s="22">
        <f t="shared" ref="CX6:DF6" si="11">IF(CX7="",NA(),CX7)</f>
        <v>88.26</v>
      </c>
      <c r="CY6" s="22">
        <f t="shared" si="11"/>
        <v>88.36</v>
      </c>
      <c r="CZ6" s="22">
        <f t="shared" si="11"/>
        <v>88.26</v>
      </c>
      <c r="DA6" s="22">
        <f t="shared" si="11"/>
        <v>88.26</v>
      </c>
      <c r="DB6" s="22">
        <f t="shared" si="11"/>
        <v>75.12</v>
      </c>
      <c r="DC6" s="22">
        <f t="shared" si="11"/>
        <v>74.27</v>
      </c>
      <c r="DD6" s="22">
        <f t="shared" si="11"/>
        <v>71.81</v>
      </c>
      <c r="DE6" s="22">
        <f t="shared" si="11"/>
        <v>71.819999999999993</v>
      </c>
      <c r="DF6" s="22">
        <f t="shared" si="11"/>
        <v>71.010000000000005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0.65</v>
      </c>
      <c r="EJ6" s="22">
        <f t="shared" si="14"/>
        <v>0.52</v>
      </c>
      <c r="EK6" s="22">
        <f t="shared" si="14"/>
        <v>1.48</v>
      </c>
      <c r="EL6" s="22">
        <f t="shared" si="14"/>
        <v>0.45</v>
      </c>
      <c r="EM6" s="22">
        <f t="shared" si="14"/>
        <v>0.35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434281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92.35</v>
      </c>
      <c r="Q7" s="25">
        <v>2640</v>
      </c>
      <c r="R7" s="25">
        <v>6057</v>
      </c>
      <c r="S7" s="25">
        <v>175.06</v>
      </c>
      <c r="T7" s="25">
        <v>34.6</v>
      </c>
      <c r="U7" s="25">
        <v>5543</v>
      </c>
      <c r="V7" s="25">
        <v>11.21</v>
      </c>
      <c r="W7" s="25">
        <v>494.47</v>
      </c>
      <c r="X7" s="25">
        <v>82.09</v>
      </c>
      <c r="Y7" s="25">
        <v>85.4</v>
      </c>
      <c r="Z7" s="25">
        <v>85.16</v>
      </c>
      <c r="AA7" s="25">
        <v>94.02</v>
      </c>
      <c r="AB7" s="25">
        <v>81.22</v>
      </c>
      <c r="AC7" s="25">
        <v>75.010000000000005</v>
      </c>
      <c r="AD7" s="25">
        <v>72.760000000000005</v>
      </c>
      <c r="AE7" s="25">
        <v>82.57</v>
      </c>
      <c r="AF7" s="25">
        <v>81.17</v>
      </c>
      <c r="AG7" s="25">
        <v>76.28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646.4</v>
      </c>
      <c r="BF7" s="25">
        <v>607.94000000000005</v>
      </c>
      <c r="BG7" s="25">
        <v>606.38</v>
      </c>
      <c r="BH7" s="25">
        <v>589.53</v>
      </c>
      <c r="BI7" s="25">
        <v>573.74</v>
      </c>
      <c r="BJ7" s="25">
        <v>1168.7</v>
      </c>
      <c r="BK7" s="25">
        <v>1245.46</v>
      </c>
      <c r="BL7" s="25">
        <v>834.1</v>
      </c>
      <c r="BM7" s="25">
        <v>853.42</v>
      </c>
      <c r="BN7" s="25">
        <v>906.61</v>
      </c>
      <c r="BO7" s="25">
        <v>982.48</v>
      </c>
      <c r="BP7" s="25">
        <v>71.28</v>
      </c>
      <c r="BQ7" s="25">
        <v>75</v>
      </c>
      <c r="BR7" s="25">
        <v>75.5</v>
      </c>
      <c r="BS7" s="25">
        <v>83.44</v>
      </c>
      <c r="BT7" s="25">
        <v>72.41</v>
      </c>
      <c r="BU7" s="25">
        <v>53.59</v>
      </c>
      <c r="BV7" s="25">
        <v>51.08</v>
      </c>
      <c r="BW7" s="25">
        <v>64.44</v>
      </c>
      <c r="BX7" s="25">
        <v>60.53</v>
      </c>
      <c r="BY7" s="25">
        <v>56.38</v>
      </c>
      <c r="BZ7" s="25">
        <v>50.61</v>
      </c>
      <c r="CA7" s="25">
        <v>172.79</v>
      </c>
      <c r="CB7" s="25">
        <v>165.72</v>
      </c>
      <c r="CC7" s="25">
        <v>169.93</v>
      </c>
      <c r="CD7" s="25">
        <v>157.56</v>
      </c>
      <c r="CE7" s="25">
        <v>178.21</v>
      </c>
      <c r="CF7" s="25">
        <v>259.79000000000002</v>
      </c>
      <c r="CG7" s="25">
        <v>262.13</v>
      </c>
      <c r="CH7" s="25">
        <v>197.14</v>
      </c>
      <c r="CI7" s="25">
        <v>210.72</v>
      </c>
      <c r="CJ7" s="25">
        <v>227.71</v>
      </c>
      <c r="CK7" s="25">
        <v>320.83</v>
      </c>
      <c r="CL7" s="25">
        <v>42.52</v>
      </c>
      <c r="CM7" s="25">
        <v>42.79</v>
      </c>
      <c r="CN7" s="25">
        <v>42.58</v>
      </c>
      <c r="CO7" s="25">
        <v>40.770000000000003</v>
      </c>
      <c r="CP7" s="25">
        <v>40.200000000000003</v>
      </c>
      <c r="CQ7" s="25">
        <v>56.41</v>
      </c>
      <c r="CR7" s="25">
        <v>54.9</v>
      </c>
      <c r="CS7" s="25">
        <v>55.7</v>
      </c>
      <c r="CT7" s="25">
        <v>54.87</v>
      </c>
      <c r="CU7" s="25">
        <v>54.82</v>
      </c>
      <c r="CV7" s="25">
        <v>56.15</v>
      </c>
      <c r="CW7" s="25">
        <v>88.27</v>
      </c>
      <c r="CX7" s="25">
        <v>88.26</v>
      </c>
      <c r="CY7" s="25">
        <v>88.36</v>
      </c>
      <c r="CZ7" s="25">
        <v>88.26</v>
      </c>
      <c r="DA7" s="25">
        <v>88.26</v>
      </c>
      <c r="DB7" s="25">
        <v>75.12</v>
      </c>
      <c r="DC7" s="25">
        <v>74.27</v>
      </c>
      <c r="DD7" s="25">
        <v>71.81</v>
      </c>
      <c r="DE7" s="25">
        <v>71.819999999999993</v>
      </c>
      <c r="DF7" s="25">
        <v>71.010000000000005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0.65</v>
      </c>
      <c r="EJ7" s="25">
        <v>0.52</v>
      </c>
      <c r="EK7" s="25">
        <v>1.48</v>
      </c>
      <c r="EL7" s="25">
        <v>0.45</v>
      </c>
      <c r="EM7" s="25">
        <v>0.35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2024-01-24T05:54:33Z</cp:lastPrinted>
  <dcterms:created xsi:type="dcterms:W3CDTF">2023-12-05T01:07:31Z</dcterms:created>
  <dcterms:modified xsi:type="dcterms:W3CDTF">2024-01-24T05:55:16Z</dcterms:modified>
  <cp:category/>
</cp:coreProperties>
</file>