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L:\1.令和5年度事業分\②水道関係\経営比較分析表\"/>
    </mc:Choice>
  </mc:AlternateContent>
  <xr:revisionPtr revIDLastSave="0" documentId="13_ncr:1_{5EF9BFA4-4B3D-4843-834C-9E6274F75D6B}" xr6:coauthVersionLast="47" xr6:coauthVersionMax="47" xr10:uidLastSave="{00000000-0000-0000-0000-000000000000}"/>
  <workbookProtection workbookAlgorithmName="SHA-512" workbookHashValue="XoLHRHuSGBEGuQbVxpqrkPyTMk6I24gcqMeDwgejpa0qOBJ1RH/xaE3JV0v1QzbuaUdbBT4JvTYL0MYRlOjF0g==" workbookSaltValue="5d/NzUw+Y9IWNz9reRYbuw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<sst xmlns="http://schemas.openxmlformats.org/spreadsheetml/2006/main" count="233" uniqueCount="117">
  <si>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</si>
  <si>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</si>
  <si>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</si>
  <si>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</si>
  <si>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</si>
  <si>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</si>
  <si>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</si>
  <si>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</si>
  <si>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</si>
  <si>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</si>
  <si>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</si>
  <si>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</si>
  <si>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</si>
  <si>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</si>
  <si>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</si>
  <si>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</si>
  <si>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</si>
  <si>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</si>
  <si>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</si>
  <si>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</si>
  <si>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</si>
  <si>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</si>
  <si>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</si>
  <si>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</si>
  <si>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</si>
  <si>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</si>
  <si>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</si>
  <si>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</si>
  <si>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</si>
  <si>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</si>
  <si>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</si>
  <si>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</si>
  <si>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</si>
  <si>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</si>
  <si>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</si>
  <si>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</si>
  <si>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</si>
  <si>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</si>
  <si>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</si>
  <si>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</si>
  <si>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</si>
  <si>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</si>
  <si>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</si>
  <si>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</si>
  <si>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</si>
  <si>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</si>
  <si>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</si>
  <si>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</si>
  <si>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</si>
  <si>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</si>
  <si>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</si>
  <si>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</si>
  <si>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</si>
  <si>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</si>
  <si>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</si>
  <si>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</si>
  <si>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</si>
  <si>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</si>
  <si>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</si>
  <si>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</si>
  <si>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</si>
  <si>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</si>
  <si>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</si>
  <si>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</si>
  <si>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</si>
  <si>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</si>
  <si>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</si>
  <si>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</si>
  <si>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</si>
  <si>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</si>
  <si>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</si>
  <si>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</si>
  <si>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</si>
  <si>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</si>
  <si>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</si>
  <si>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</si>
  <si>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</si>
  <si>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</si>
  <si>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</si>
  <si>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</si>
  <si>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</si>
  <si>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</si>
  <si>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</si>
  <si>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</si>
  <si>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</si>
  <si>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</si>
  <si>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</si>
  <si>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</si>
  <si>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</si>
  <si>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</si>
  <si>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</si>
  <si>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</si>
  <si>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</si>
  <si>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</si>
  <si>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</si>
  <si>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産山村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</si>
  <si>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</si>
  <si>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</si>
  <si>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</si>
  <si>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</si>
  <si>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</si>
  <si>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</si>
  <si>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</si>
  <si>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</si>
  <si>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</si>
  <si>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</si>
  <si>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</si>
  <si>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</si>
  <si>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</si>
  <si>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</si>
  <si>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</si>
  <si>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</si>
  <si>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</si>
  <si>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</si>
  <si>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経営状況として、近年配水池の水位低下が著しく発生していることから、水道システム全体を見直す予定としている。また、耐用年数40年を超える水道管の更新についても、検討する必要がある。
　料金回収率については、上昇傾向が続いており、施設利用率も、高い利用率を維持している。
　今後も水道管や施設の改良及び更新を行い、有収率向上、費用の削減等に取り組み、適切に管理を行う必要がある。</t>
    <rPh sb="1" eb="5">
      <t>ケイエイジョウキョウ</t>
    </rPh>
    <rPh sb="9" eb="11">
      <t>キンネン</t>
    </rPh>
    <rPh sb="11" eb="14">
      <t>ハイスイチ</t>
    </rPh>
    <rPh sb="15" eb="17">
      <t>スイイ</t>
    </rPh>
    <rPh sb="17" eb="19">
      <t>テイカ</t>
    </rPh>
    <rPh sb="20" eb="21">
      <t>イチジル</t>
    </rPh>
    <rPh sb="23" eb="25">
      <t>ハッセイ</t>
    </rPh>
    <rPh sb="34" eb="36">
      <t>スイドウ</t>
    </rPh>
    <rPh sb="40" eb="42">
      <t>ゼンタイ</t>
    </rPh>
    <rPh sb="43" eb="45">
      <t>ミナオ</t>
    </rPh>
    <rPh sb="46" eb="48">
      <t>ヨテイ</t>
    </rPh>
    <rPh sb="57" eb="61">
      <t>タイヨウネンスウ</t>
    </rPh>
    <rPh sb="63" eb="64">
      <t>ネン</t>
    </rPh>
    <rPh sb="65" eb="66">
      <t>コ</t>
    </rPh>
    <rPh sb="68" eb="71">
      <t>スイドウカン</t>
    </rPh>
    <rPh sb="72" eb="74">
      <t>コウシン</t>
    </rPh>
    <rPh sb="82" eb="87">
      <t>リョウキンカイシュウリツ</t>
    </rPh>
    <rPh sb="92" eb="94">
      <t>ヒヨウ</t>
    </rPh>
    <rPh sb="95" eb="98">
      <t>サクゲントウ</t>
    </rPh>
    <rPh sb="99" eb="100">
      <t>ト</t>
    </rPh>
    <rPh sb="101" eb="102">
      <t>ク</t>
    </rPh>
    <rPh sb="104" eb="106">
      <t>テキセツ</t>
    </rPh>
    <rPh sb="107" eb="109">
      <t>カンリ</t>
    </rPh>
    <phoneticPr fontId="4"/>
  </si>
  <si>
    <t>　耐用年数に近い水道施設や水道管が多いことから、水道管の老朽化による漏水事故は増加傾向にあり、安定した給水が厳しい状況にある。よって、漏水箇所の修繕と併せて、計画的な更新を行っていく必要がある。</t>
    <rPh sb="1" eb="5">
      <t>タイヨウネンスウ</t>
    </rPh>
    <rPh sb="6" eb="7">
      <t>チカ</t>
    </rPh>
    <rPh sb="8" eb="10">
      <t>スイドウ</t>
    </rPh>
    <rPh sb="10" eb="12">
      <t>シセツ</t>
    </rPh>
    <rPh sb="13" eb="16">
      <t>スイドウカン</t>
    </rPh>
    <rPh sb="17" eb="18">
      <t>オオ</t>
    </rPh>
    <rPh sb="24" eb="27">
      <t>スイドウカン</t>
    </rPh>
    <rPh sb="28" eb="31">
      <t>ロウキュウカ</t>
    </rPh>
    <rPh sb="34" eb="36">
      <t>ロウスイ</t>
    </rPh>
    <rPh sb="36" eb="38">
      <t>ジコ</t>
    </rPh>
    <rPh sb="39" eb="41">
      <t>ゾウカ</t>
    </rPh>
    <rPh sb="41" eb="43">
      <t>ケイコウ</t>
    </rPh>
    <rPh sb="47" eb="49">
      <t>アンテイ</t>
    </rPh>
    <rPh sb="51" eb="53">
      <t>キュウスイ</t>
    </rPh>
    <rPh sb="54" eb="55">
      <t>キビ</t>
    </rPh>
    <rPh sb="57" eb="59">
      <t>ジョウキョウ</t>
    </rPh>
    <rPh sb="67" eb="71">
      <t>ロウスイカショ</t>
    </rPh>
    <rPh sb="72" eb="74">
      <t>シュウゼン</t>
    </rPh>
    <rPh sb="75" eb="76">
      <t>アワ</t>
    </rPh>
    <rPh sb="79" eb="81">
      <t>ケイカク</t>
    </rPh>
    <rPh sb="81" eb="82">
      <t>テキ</t>
    </rPh>
    <rPh sb="83" eb="85">
      <t>コウシン</t>
    </rPh>
    <rPh sb="86" eb="87">
      <t>オコナ</t>
    </rPh>
    <rPh sb="91" eb="93">
      <t>ヒツヨウ</t>
    </rPh>
    <phoneticPr fontId="4"/>
  </si>
  <si>
    <t>　施設や管路の耐用年数が近づいている一方で、配水池の水位低下も発生しているため、経費の削減や施設及び管路の計画的な更新に加え、水道システムの見直しを検討していく。
　高い収益的収支比率を維持するためにも、適宜、料金改定を検討し、財政状況を踏まえた上で、早期に水道管や施設の改良及び更新を実施する。</t>
    <rPh sb="1" eb="3">
      <t>シセツ</t>
    </rPh>
    <rPh sb="4" eb="6">
      <t>カンロ</t>
    </rPh>
    <rPh sb="7" eb="11">
      <t>タイヨウネンスウ</t>
    </rPh>
    <rPh sb="12" eb="13">
      <t>チカ</t>
    </rPh>
    <rPh sb="18" eb="20">
      <t>イッポウ</t>
    </rPh>
    <rPh sb="22" eb="25">
      <t>ハイスイチ</t>
    </rPh>
    <rPh sb="26" eb="30">
      <t>スイイテイカ</t>
    </rPh>
    <rPh sb="31" eb="33">
      <t>ハッセイ</t>
    </rPh>
    <rPh sb="40" eb="42">
      <t>ケイヒ</t>
    </rPh>
    <rPh sb="43" eb="45">
      <t>サクゲン</t>
    </rPh>
    <rPh sb="46" eb="48">
      <t>シセツ</t>
    </rPh>
    <rPh sb="48" eb="49">
      <t>オヨ</t>
    </rPh>
    <rPh sb="50" eb="52">
      <t>カンロ</t>
    </rPh>
    <rPh sb="53" eb="56">
      <t>ケイカクテキ</t>
    </rPh>
    <rPh sb="57" eb="59">
      <t>コウシン</t>
    </rPh>
    <rPh sb="60" eb="61">
      <t>クワ</t>
    </rPh>
    <rPh sb="63" eb="65">
      <t>スイドウ</t>
    </rPh>
    <rPh sb="70" eb="72">
      <t>ミナオ</t>
    </rPh>
    <rPh sb="74" eb="76">
      <t>ケントウ</t>
    </rPh>
    <rPh sb="83" eb="84">
      <t>タカ</t>
    </rPh>
    <rPh sb="85" eb="88">
      <t>シュウエキテキ</t>
    </rPh>
    <rPh sb="88" eb="90">
      <t>シュウシ</t>
    </rPh>
    <rPh sb="90" eb="92">
      <t>ヒリツ</t>
    </rPh>
    <rPh sb="93" eb="95">
      <t>イジ</t>
    </rPh>
    <rPh sb="102" eb="104">
      <t>テキギ</t>
    </rPh>
    <rPh sb="105" eb="109">
      <t>リョウキンカイテイ</t>
    </rPh>
    <rPh sb="110" eb="112">
      <t>ケントウ</t>
    </rPh>
    <rPh sb="114" eb="118">
      <t>ザイセイジョウキョウ</t>
    </rPh>
    <rPh sb="119" eb="120">
      <t>フ</t>
    </rPh>
    <rPh sb="123" eb="124">
      <t>ウエ</t>
    </rPh>
    <rPh sb="126" eb="128">
      <t>ソウキ</t>
    </rPh>
    <rPh sb="129" eb="132">
      <t>スイドウカン</t>
    </rPh>
    <rPh sb="133" eb="135">
      <t>シセツ</t>
    </rPh>
    <rPh sb="136" eb="138">
      <t>カイリョウ</t>
    </rPh>
    <rPh sb="138" eb="139">
      <t>オヨ</t>
    </rPh>
    <rPh sb="140" eb="142">
      <t>コウシン</t>
    </rPh>
    <rPh sb="143" eb="14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</si>
</sst>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0.72</c:v>
                </c:pt>
                <c:pt idx="1">
                  <c:v>0</c:v>
                </c:pt>
                <c:pt idx="2" formatCode="#,##0.00;&quot;△&quot;#,##0.00;&quot;-&quot;">
                  <c:v>0.53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A-4028-B381-B1FF65768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A-4028-B381-B1FF65768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93.95</c:v>
                </c:pt>
                <c:pt idx="1">
                  <c:v>93.69</c:v>
                </c:pt>
                <c:pt idx="2">
                  <c:v>93.95</c:v>
                </c:pt>
                <c:pt idx="3">
                  <c:v>93.95</c:v>
                </c:pt>
                <c:pt idx="4">
                  <c:v>93.95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7-4E22-997F-FCC1D577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7-4E22-997F-FCC1D577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70.41</c:v>
                </c:pt>
                <c:pt idx="1">
                  <c:v>63.3</c:v>
                </c:pt>
                <c:pt idx="2">
                  <c:v>64.260000000000005</c:v>
                </c:pt>
                <c:pt idx="3">
                  <c:v>63.48</c:v>
                </c:pt>
                <c:pt idx="4">
                  <c:v>60.39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E-4332-9C6A-82D9D87A3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E-4332-9C6A-82D9D87A3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107.56</c:v>
                </c:pt>
                <c:pt idx="1">
                  <c:v>104.08</c:v>
                </c:pt>
                <c:pt idx="2">
                  <c:v>106.78</c:v>
                </c:pt>
                <c:pt idx="3">
                  <c:v>104.99</c:v>
                </c:pt>
                <c:pt idx="4">
                  <c:v>100.48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5-4D5A-A0D4-4F8AE8A3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D5-4D5A-A0D4-4F8AE8A3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3-4AB6-854E-4F2C119B5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3-4AB6-854E-4F2C119B5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7-46B1-8990-CD9555AE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7-46B1-8990-CD9555AE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6F8-A209-FCA8ED87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8-46F8-A209-FCA8ED87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6-47C1-B564-88A60B264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6-47C1-B564-88A60B264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698.12</c:v>
                </c:pt>
                <c:pt idx="1">
                  <c:v>669.03</c:v>
                </c:pt>
                <c:pt idx="2">
                  <c:v>668.34</c:v>
                </c:pt>
                <c:pt idx="3">
                  <c:v>646.20000000000005</c:v>
                </c:pt>
                <c:pt idx="4">
                  <c:v>572.87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8-4BDA-B7D2-61804915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8-4BDA-B7D2-61804915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76.75</c:v>
                </c:pt>
                <c:pt idx="1">
                  <c:v>97.04</c:v>
                </c:pt>
                <c:pt idx="2">
                  <c:v>87.47</c:v>
                </c:pt>
                <c:pt idx="3">
                  <c:v>91.6</c:v>
                </c:pt>
                <c:pt idx="4">
                  <c:v>95.53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6-4CFA-807E-8EDDCA42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6-4CFA-807E-8EDDCA42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137.26</c:v>
                </c:pt>
                <c:pt idx="1">
                  <c:v>118.65</c:v>
                </c:pt>
                <c:pt idx="2">
                  <c:v>131.5</c:v>
                </c:pt>
                <c:pt idx="3">
                  <c:v>127.89</c:v>
                </c:pt>
                <c:pt idx="4">
                  <c:v>145.63999999999999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E-4212-A772-C7D751B8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E-4212-A772-C7D751B8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X4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熊本県　産山村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1411</v>
      </c>
      <c r="AM8" s="37"/>
      <c r="AN8" s="37"/>
      <c r="AO8" s="37"/>
      <c r="AP8" s="37"/>
      <c r="AQ8" s="37"/>
      <c r="AR8" s="37"/>
      <c r="AS8" s="37"/>
      <c r="AT8" s="38">
        <f>データ!$S$6</f>
        <v>60.81</v>
      </c>
      <c r="AU8" s="38"/>
      <c r="AV8" s="38"/>
      <c r="AW8" s="38"/>
      <c r="AX8" s="38"/>
      <c r="AY8" s="38"/>
      <c r="AZ8" s="38"/>
      <c r="BA8" s="38"/>
      <c r="BB8" s="38">
        <f>データ!$T$6</f>
        <v>23.2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90.85</v>
      </c>
      <c r="Q10" s="38"/>
      <c r="R10" s="38"/>
      <c r="S10" s="38"/>
      <c r="T10" s="38"/>
      <c r="U10" s="38"/>
      <c r="V10" s="38"/>
      <c r="W10" s="37">
        <f>データ!$Q$6</f>
        <v>2300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1271</v>
      </c>
      <c r="AM10" s="37"/>
      <c r="AN10" s="37"/>
      <c r="AO10" s="37"/>
      <c r="AP10" s="37"/>
      <c r="AQ10" s="37"/>
      <c r="AR10" s="37"/>
      <c r="AS10" s="37"/>
      <c r="AT10" s="38">
        <f>データ!$V$6</f>
        <v>0.24</v>
      </c>
      <c r="AU10" s="38"/>
      <c r="AV10" s="38"/>
      <c r="AW10" s="38"/>
      <c r="AX10" s="38"/>
      <c r="AY10" s="38"/>
      <c r="AZ10" s="38"/>
      <c r="BA10" s="38"/>
      <c r="BB10" s="38">
        <f>データ!$W$6</f>
        <v>5295.83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TBsugP59Lhp0YYVmlWB4Ee0MrkAjAbhDs3R1qDl6Wy602CLIHnfsObAYMBbifAruqMJ45zmP2GsDTLsYQ+cPDw==" saltValue="JfsqV4FmjF3bFBjB7Vhbz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2022</v>
      </c>
      <c r="C6" s="20">
        <f t="shared" ref="C6:W6" si="3">C7</f>
        <v>434256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熊本県　産山村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90.85</v>
      </c>
      <c r="Q6" s="21">
        <f t="shared" si="3"/>
        <v>2300</v>
      </c>
      <c r="R6" s="21">
        <f t="shared" si="3"/>
        <v>1411</v>
      </c>
      <c r="S6" s="21">
        <f t="shared" si="3"/>
        <v>60.81</v>
      </c>
      <c r="T6" s="21">
        <f t="shared" si="3"/>
        <v>23.2</v>
      </c>
      <c r="U6" s="21">
        <f t="shared" si="3"/>
        <v>1271</v>
      </c>
      <c r="V6" s="21">
        <f t="shared" si="3"/>
        <v>0.24</v>
      </c>
      <c r="W6" s="21">
        <f t="shared" si="3"/>
        <v>5295.83</v>
      </c>
      <c r="X6" s="22">
        <f>IF(X7="",NA(),X7)</f>
        <v>107.56</v>
      </c>
      <c r="Y6" s="22">
        <f t="shared" ref="Y6:AG6" si="4">IF(Y7="",NA(),Y7)</f>
        <v>104.08</v>
      </c>
      <c r="Z6" s="22">
        <f t="shared" si="4"/>
        <v>106.78</v>
      </c>
      <c r="AA6" s="22">
        <f t="shared" si="4"/>
        <v>104.99</v>
      </c>
      <c r="AB6" s="22">
        <f t="shared" si="4"/>
        <v>100.48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698.12</v>
      </c>
      <c r="BF6" s="22">
        <f t="shared" ref="BF6:BN6" si="7">IF(BF7="",NA(),BF7)</f>
        <v>669.03</v>
      </c>
      <c r="BG6" s="22">
        <f t="shared" si="7"/>
        <v>668.34</v>
      </c>
      <c r="BH6" s="22">
        <f t="shared" si="7"/>
        <v>646.20000000000005</v>
      </c>
      <c r="BI6" s="22">
        <f t="shared" si="7"/>
        <v>572.87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76.75</v>
      </c>
      <c r="BQ6" s="22">
        <f t="shared" ref="BQ6:BY6" si="8">IF(BQ7="",NA(),BQ7)</f>
        <v>97.04</v>
      </c>
      <c r="BR6" s="22">
        <f t="shared" si="8"/>
        <v>87.47</v>
      </c>
      <c r="BS6" s="22">
        <f t="shared" si="8"/>
        <v>91.6</v>
      </c>
      <c r="BT6" s="22">
        <f t="shared" si="8"/>
        <v>95.53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137.26</v>
      </c>
      <c r="CB6" s="22">
        <f t="shared" ref="CB6:CJ6" si="9">IF(CB7="",NA(),CB7)</f>
        <v>118.65</v>
      </c>
      <c r="CC6" s="22">
        <f t="shared" si="9"/>
        <v>131.5</v>
      </c>
      <c r="CD6" s="22">
        <f t="shared" si="9"/>
        <v>127.89</v>
      </c>
      <c r="CE6" s="22">
        <f t="shared" si="9"/>
        <v>145.63999999999999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93.95</v>
      </c>
      <c r="CM6" s="22">
        <f t="shared" ref="CM6:CU6" si="10">IF(CM7="",NA(),CM7)</f>
        <v>93.69</v>
      </c>
      <c r="CN6" s="22">
        <f t="shared" si="10"/>
        <v>93.95</v>
      </c>
      <c r="CO6" s="22">
        <f t="shared" si="10"/>
        <v>93.95</v>
      </c>
      <c r="CP6" s="22">
        <f t="shared" si="10"/>
        <v>93.95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70.41</v>
      </c>
      <c r="CX6" s="22">
        <f t="shared" ref="CX6:DF6" si="11">IF(CX7="",NA(),CX7)</f>
        <v>63.3</v>
      </c>
      <c r="CY6" s="22">
        <f t="shared" si="11"/>
        <v>64.260000000000005</v>
      </c>
      <c r="CZ6" s="22">
        <f t="shared" si="11"/>
        <v>63.48</v>
      </c>
      <c r="DA6" s="22">
        <f t="shared" si="11"/>
        <v>60.39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0.72</v>
      </c>
      <c r="EE6" s="21">
        <f t="shared" ref="EE6:EM6" si="14">IF(EE7="",NA(),EE7)</f>
        <v>0</v>
      </c>
      <c r="EF6" s="22">
        <f t="shared" si="14"/>
        <v>0.53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434256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90.85</v>
      </c>
      <c r="Q7" s="25">
        <v>2300</v>
      </c>
      <c r="R7" s="25">
        <v>1411</v>
      </c>
      <c r="S7" s="25">
        <v>60.81</v>
      </c>
      <c r="T7" s="25">
        <v>23.2</v>
      </c>
      <c r="U7" s="25">
        <v>1271</v>
      </c>
      <c r="V7" s="25">
        <v>0.24</v>
      </c>
      <c r="W7" s="25">
        <v>5295.83</v>
      </c>
      <c r="X7" s="25">
        <v>107.56</v>
      </c>
      <c r="Y7" s="25">
        <v>104.08</v>
      </c>
      <c r="Z7" s="25">
        <v>106.78</v>
      </c>
      <c r="AA7" s="25">
        <v>104.99</v>
      </c>
      <c r="AB7" s="25">
        <v>100.48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698.12</v>
      </c>
      <c r="BF7" s="25">
        <v>669.03</v>
      </c>
      <c r="BG7" s="25">
        <v>668.34</v>
      </c>
      <c r="BH7" s="25">
        <v>646.20000000000005</v>
      </c>
      <c r="BI7" s="25">
        <v>572.87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76.75</v>
      </c>
      <c r="BQ7" s="25">
        <v>97.04</v>
      </c>
      <c r="BR7" s="25">
        <v>87.47</v>
      </c>
      <c r="BS7" s="25">
        <v>91.6</v>
      </c>
      <c r="BT7" s="25">
        <v>95.53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137.26</v>
      </c>
      <c r="CB7" s="25">
        <v>118.65</v>
      </c>
      <c r="CC7" s="25">
        <v>131.5</v>
      </c>
      <c r="CD7" s="25">
        <v>127.89</v>
      </c>
      <c r="CE7" s="25">
        <v>145.63999999999999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93.95</v>
      </c>
      <c r="CM7" s="25">
        <v>93.69</v>
      </c>
      <c r="CN7" s="25">
        <v>93.95</v>
      </c>
      <c r="CO7" s="25">
        <v>93.95</v>
      </c>
      <c r="CP7" s="25">
        <v>93.95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70.41</v>
      </c>
      <c r="CX7" s="25">
        <v>63.3</v>
      </c>
      <c r="CY7" s="25">
        <v>64.260000000000005</v>
      </c>
      <c r="CZ7" s="25">
        <v>63.48</v>
      </c>
      <c r="DA7" s="25">
        <v>60.39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0.72</v>
      </c>
      <c r="EE7" s="25">
        <v>0</v>
      </c>
      <c r="EF7" s="25">
        <v>0.53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higotai13</cp:lastModifiedBy>
  <dcterms:created xsi:type="dcterms:W3CDTF">2023-12-05T01:07:31Z</dcterms:created>
  <dcterms:modified xsi:type="dcterms:W3CDTF">2024-02-13T04:42:33Z</dcterms:modified>
  <cp:category/>
</cp:coreProperties>
</file>