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130\Desktop\市町村課 R6.1.17：公営企業に係る経営比較分析表の分析について\新しいフォルダー\"/>
    </mc:Choice>
  </mc:AlternateContent>
  <xr:revisionPtr revIDLastSave="0" documentId="13_ncr:1_{D113856C-052B-48CB-A182-A305FBD39664}" xr6:coauthVersionLast="47" xr6:coauthVersionMax="47" xr10:uidLastSave="{00000000-0000-0000-0000-000000000000}"/>
  <workbookProtection workbookAlgorithmName="SHA-512" workbookHashValue="GkIp1t06d+fT8d0erOHcluVicEcrSiNyavGrq0dFuxRQZ/8GYjVERwjdjQgXMlKSyyfl7r2rvJO/lBITpzoWNQ==" workbookSaltValue="zET/Gs+byo3LGDOkRErufw==" workbookSpinCount="100000" lockStructure="1"/>
  <bookViews>
    <workbookView xWindow="390" yWindow="390" windowWidth="16215" windowHeight="89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B10"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<sst xmlns="http://schemas.openxmlformats.org/spreadsheetml/2006/main" count="233" uniqueCount="118">
  <si>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</si>
  <si>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</si>
  <si>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</si>
  <si>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</si>
  <si>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</si>
  <si>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</si>
  <si>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</si>
  <si>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</si>
  <si>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</si>
  <si>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</si>
  <si>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</si>
  <si>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</si>
  <si>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</si>
  <si>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</si>
  <si>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</si>
  <si>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</si>
  <si>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</si>
  <si>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</si>
  <si>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</si>
  <si>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</si>
  <si>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</si>
  <si>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</si>
  <si>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</si>
  <si>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</si>
  <si>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</si>
  <si>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</si>
  <si>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</si>
  <si>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</si>
  <si>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</si>
  <si>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</si>
  <si>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</si>
  <si>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</si>
  <si>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</si>
  <si>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</si>
  <si>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</si>
  <si>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</si>
  <si>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</si>
  <si>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</si>
  <si>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</si>
  <si>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</si>
  <si>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</si>
  <si>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</si>
  <si>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</si>
  <si>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</si>
  <si>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</si>
  <si>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</si>
  <si>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</si>
  <si>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</si>
  <si>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</si>
  <si>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</si>
  <si>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</si>
  <si>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</si>
  <si>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</si>
  <si>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</si>
  <si>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</si>
  <si>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</si>
  <si>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</si>
  <si>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</si>
  <si>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</si>
  <si>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</si>
  <si>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</si>
  <si>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</si>
  <si>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</si>
  <si>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</si>
  <si>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</si>
  <si>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</si>
  <si>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</si>
  <si>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</si>
  <si>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</si>
  <si>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</si>
  <si>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</si>
  <si>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</si>
  <si>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</si>
  <si>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</si>
  <si>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</si>
  <si>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</si>
  <si>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</si>
  <si>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</si>
  <si>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</si>
  <si>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</si>
  <si>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</si>
  <si>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</si>
  <si>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</si>
  <si>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</si>
  <si>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</si>
  <si>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</si>
  <si>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</si>
  <si>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</si>
  <si>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</si>
  <si>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</si>
  <si>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</si>
  <si>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</si>
  <si>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</si>
  <si>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</si>
  <si>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</si>
  <si>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</si>
  <si>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</si>
  <si>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</si>
  <si>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</si>
  <si>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</si>
  <si>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</si>
  <si>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</si>
  <si>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</si>
  <si>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</si>
  <si>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</si>
  <si>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</si>
  <si>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</si>
  <si>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</si>
  <si>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</si>
  <si>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</si>
  <si>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</si>
  <si>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</si>
  <si>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</si>
  <si>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</si>
  <si>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</si>
  <si>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施設及び管路の更新を見直し、優先度の高い施設及び管路の選定や、更新を含めた計画の見直しが必要になると考えられる。</t>
    <rPh sb="0" eb="2">
      <t>シセツ</t>
    </rPh>
    <rPh sb="2" eb="3">
      <t>オヨ</t>
    </rPh>
    <rPh sb="4" eb="6">
      <t>カンロ</t>
    </rPh>
    <rPh sb="7" eb="9">
      <t>コウシン</t>
    </rPh>
    <rPh sb="10" eb="12">
      <t>ミナオ</t>
    </rPh>
    <rPh sb="14" eb="17">
      <t>ユウセンド</t>
    </rPh>
    <rPh sb="18" eb="19">
      <t>タカ</t>
    </rPh>
    <rPh sb="20" eb="22">
      <t>シセツ</t>
    </rPh>
    <rPh sb="22" eb="23">
      <t>オヨ</t>
    </rPh>
    <rPh sb="24" eb="26">
      <t>カンロ</t>
    </rPh>
    <rPh sb="27" eb="29">
      <t>センテイ</t>
    </rPh>
    <rPh sb="31" eb="33">
      <t>コウシン</t>
    </rPh>
    <rPh sb="34" eb="35">
      <t>フク</t>
    </rPh>
    <rPh sb="37" eb="39">
      <t>ケイカク</t>
    </rPh>
    <rPh sb="40" eb="42">
      <t>ミナオ</t>
    </rPh>
    <rPh sb="44" eb="46">
      <t>ヒツヨウ</t>
    </rPh>
    <rPh sb="50" eb="51">
      <t>カンガ</t>
    </rPh>
    <phoneticPr fontId="4"/>
  </si>
  <si>
    <t>収益的収支比率の増加、料金回収率の増加においては、令和２年度に新型コロナウイルス対策として使用料減免を行った時期から比較すると翌年度から増加傾向にあり、従前値まで戻ってきた状況であると考えられる。　　　　　　　　　　　　　　　　　施設と管路の更新計画については、現状での見直し及び投資計画も見直したうえでの、経営改善に向けた取組みの必要があると考えられる。　　　　　　　　　　　　　　　　　　　　　　　　　　　　　　　　　　　　　　</t>
    <rPh sb="0" eb="2">
      <t>シュウエキ</t>
    </rPh>
    <rPh sb="2" eb="3">
      <t>テキ</t>
    </rPh>
    <rPh sb="3" eb="7">
      <t>シュウシヒリツ</t>
    </rPh>
    <rPh sb="8" eb="10">
      <t>ゾウカ</t>
    </rPh>
    <rPh sb="11" eb="13">
      <t>リョウキン</t>
    </rPh>
    <rPh sb="13" eb="16">
      <t>カイシュウリツ</t>
    </rPh>
    <rPh sb="17" eb="19">
      <t>ゾウカ</t>
    </rPh>
    <rPh sb="25" eb="27">
      <t>レイワ</t>
    </rPh>
    <rPh sb="28" eb="30">
      <t>ネンド</t>
    </rPh>
    <rPh sb="31" eb="33">
      <t>シンガタ</t>
    </rPh>
    <rPh sb="40" eb="42">
      <t>タイサク</t>
    </rPh>
    <rPh sb="45" eb="50">
      <t>シヨウリョウゲンメン</t>
    </rPh>
    <rPh sb="51" eb="52">
      <t>オコナ</t>
    </rPh>
    <rPh sb="54" eb="56">
      <t>ジキ</t>
    </rPh>
    <rPh sb="58" eb="60">
      <t>ヒカク</t>
    </rPh>
    <rPh sb="63" eb="66">
      <t>ヨクネンド</t>
    </rPh>
    <rPh sb="68" eb="72">
      <t>ゾウカケイコウ</t>
    </rPh>
    <rPh sb="76" eb="78">
      <t>ジュウゼン</t>
    </rPh>
    <rPh sb="78" eb="79">
      <t>アタイ</t>
    </rPh>
    <rPh sb="81" eb="82">
      <t>モド</t>
    </rPh>
    <rPh sb="86" eb="88">
      <t>ジョウキョウ</t>
    </rPh>
    <rPh sb="92" eb="93">
      <t>カンガ</t>
    </rPh>
    <rPh sb="115" eb="117">
      <t>シセツ</t>
    </rPh>
    <rPh sb="118" eb="120">
      <t>カンロ</t>
    </rPh>
    <rPh sb="121" eb="125">
      <t>コウシンケイカク</t>
    </rPh>
    <rPh sb="131" eb="133">
      <t>ゲンジョウ</t>
    </rPh>
    <rPh sb="135" eb="137">
      <t>ミナオ</t>
    </rPh>
    <rPh sb="138" eb="139">
      <t>オヨ</t>
    </rPh>
    <rPh sb="140" eb="144">
      <t>トウシケイカク</t>
    </rPh>
    <rPh sb="145" eb="147">
      <t>ミナオ</t>
    </rPh>
    <rPh sb="154" eb="158">
      <t>ケイエイカイゼン</t>
    </rPh>
    <rPh sb="159" eb="160">
      <t>ム</t>
    </rPh>
    <rPh sb="162" eb="163">
      <t>ト</t>
    </rPh>
    <rPh sb="163" eb="164">
      <t>ク</t>
    </rPh>
    <rPh sb="166" eb="168">
      <t>ヒツヨウ</t>
    </rPh>
    <rPh sb="172" eb="173">
      <t>カンガ</t>
    </rPh>
    <phoneticPr fontId="4"/>
  </si>
  <si>
    <t>収益的収支比率の増加、料金回収率の増加においては、令和２年度に新型コロナウイルス対策として使用料減免を行った時期から比較すると翌年度から増加傾向にあり、従前値まで戻ってきた状況である。　　　　　　　　　　　　　　　　　今後は施設と管路の更新計画については、現状での見直し及び投資計画も見直したうえでの、経営改善に向けた取組みの必要があると考えられる。　　　　　　　　　　　　　　　　　　　　　　　　　　　　　　　　　　　　　　　なお、令和４年度から南小国町簡易水道事業全体の計画見直し、それに応じた施設の更新や新設の基本計画と変更認可取得における業務委託を発注している状況。</t>
    <rPh sb="0" eb="2">
      <t>シュウエキ</t>
    </rPh>
    <rPh sb="2" eb="3">
      <t>テキ</t>
    </rPh>
    <rPh sb="3" eb="7">
      <t>シュウシヒリツ</t>
    </rPh>
    <rPh sb="8" eb="10">
      <t>ゾウカ</t>
    </rPh>
    <rPh sb="11" eb="13">
      <t>リョウキン</t>
    </rPh>
    <rPh sb="13" eb="16">
      <t>カイシュウリツ</t>
    </rPh>
    <rPh sb="17" eb="19">
      <t>ゾウカ</t>
    </rPh>
    <rPh sb="25" eb="27">
      <t>レイワ</t>
    </rPh>
    <rPh sb="28" eb="30">
      <t>ネンド</t>
    </rPh>
    <rPh sb="31" eb="33">
      <t>シンガタ</t>
    </rPh>
    <rPh sb="40" eb="42">
      <t>タイサク</t>
    </rPh>
    <rPh sb="45" eb="50">
      <t>シヨウリョウゲンメン</t>
    </rPh>
    <rPh sb="51" eb="52">
      <t>オコナ</t>
    </rPh>
    <rPh sb="54" eb="56">
      <t>ジキ</t>
    </rPh>
    <rPh sb="58" eb="60">
      <t>ヒカク</t>
    </rPh>
    <rPh sb="63" eb="66">
      <t>ヨクネンド</t>
    </rPh>
    <rPh sb="68" eb="72">
      <t>ゾウカケイコウ</t>
    </rPh>
    <rPh sb="76" eb="78">
      <t>ジュウゼン</t>
    </rPh>
    <rPh sb="78" eb="79">
      <t>アタイ</t>
    </rPh>
    <rPh sb="81" eb="82">
      <t>モド</t>
    </rPh>
    <rPh sb="86" eb="88">
      <t>ジョウキョウ</t>
    </rPh>
    <rPh sb="109" eb="111">
      <t>コンゴ</t>
    </rPh>
    <rPh sb="112" eb="114">
      <t>シセツ</t>
    </rPh>
    <rPh sb="115" eb="117">
      <t>カンロ</t>
    </rPh>
    <rPh sb="118" eb="122">
      <t>コウシンケイカク</t>
    </rPh>
    <rPh sb="128" eb="130">
      <t>ゲンジョウ</t>
    </rPh>
    <rPh sb="132" eb="134">
      <t>ミナオ</t>
    </rPh>
    <rPh sb="135" eb="136">
      <t>オヨ</t>
    </rPh>
    <rPh sb="137" eb="141">
      <t>トウシケイカク</t>
    </rPh>
    <rPh sb="142" eb="144">
      <t>ミナオ</t>
    </rPh>
    <rPh sb="151" eb="155">
      <t>ケイエイカイゼン</t>
    </rPh>
    <rPh sb="156" eb="157">
      <t>ム</t>
    </rPh>
    <rPh sb="159" eb="160">
      <t>ト</t>
    </rPh>
    <rPh sb="160" eb="161">
      <t>ク</t>
    </rPh>
    <rPh sb="163" eb="165">
      <t>ヒツヨウ</t>
    </rPh>
    <rPh sb="169" eb="170">
      <t>カンガ</t>
    </rPh>
    <rPh sb="217" eb="219">
      <t>レイワ</t>
    </rPh>
    <rPh sb="220" eb="222">
      <t>ネンド</t>
    </rPh>
    <rPh sb="224" eb="228">
      <t>ミナミオグニマチ</t>
    </rPh>
    <rPh sb="228" eb="232">
      <t>カンイスイドウ</t>
    </rPh>
    <rPh sb="232" eb="234">
      <t>ジギョウ</t>
    </rPh>
    <rPh sb="234" eb="236">
      <t>ゼンタイ</t>
    </rPh>
    <rPh sb="237" eb="239">
      <t>ケイカク</t>
    </rPh>
    <rPh sb="239" eb="241">
      <t>ミナオ</t>
    </rPh>
    <rPh sb="246" eb="247">
      <t>オウ</t>
    </rPh>
    <rPh sb="249" eb="251">
      <t>シセツ</t>
    </rPh>
    <rPh sb="252" eb="254">
      <t>コウシン</t>
    </rPh>
    <rPh sb="255" eb="257">
      <t>シンセツ</t>
    </rPh>
    <rPh sb="258" eb="262">
      <t>キホンケイカク</t>
    </rPh>
    <rPh sb="263" eb="267">
      <t>ヘンコウニンカ</t>
    </rPh>
    <rPh sb="267" eb="269">
      <t>シュトク</t>
    </rPh>
    <rPh sb="273" eb="277">
      <t>ギョウムイタク</t>
    </rPh>
    <rPh sb="278" eb="280">
      <t>ハッチュウ</t>
    </rPh>
    <rPh sb="284" eb="28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</si>
</sst>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0.55000000000000004</c:v>
                </c:pt>
                <c:pt idx="2" formatCode="#,##0.00;&quot;△&quot;#,##0.00">
                  <c:v>0</c:v>
                </c:pt>
                <c:pt idx="3">
                  <c:v>0.16</c:v>
                </c:pt>
                <c:pt idx="4" formatCode="#,##0.00;&quot;△&quot;#,##0.00">
                  <c:v>0</c:v>
                </c:pt>
              </c:numCache>
            </c:numRef>
          </c:val>
          <c:extLst>
            <c:ext xmlns:c16="http://schemas.microsoft.com/office/drawing/2014/chart" uri="{C3380CC4-5D6E-409C-BE32-E72D297353CC}">
              <c16:uniqueId val="{00000000-48D5-4373-BC37-A73B89F21D0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48D5-4373-BC37-A73B89F21D0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86.74</c:v>
                </c:pt>
                <c:pt idx="1">
                  <c:v>84.44</c:v>
                </c:pt>
                <c:pt idx="2">
                  <c:v>84.67</c:v>
                </c:pt>
                <c:pt idx="3">
                  <c:v>84.67</c:v>
                </c:pt>
                <c:pt idx="4">
                  <c:v>74.489999999999995</c:v>
                </c:pt>
              </c:numCache>
            </c:numRef>
          </c:val>
          <c:extLst>
            <c:ext xmlns:c16="http://schemas.microsoft.com/office/drawing/2014/chart" uri="{C3380CC4-5D6E-409C-BE32-E72D297353CC}">
              <c16:uniqueId val="{00000000-CB70-482E-B63B-7015187A438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CB70-482E-B63B-7015187A438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74.459999999999994</c:v>
                </c:pt>
                <c:pt idx="1">
                  <c:v>72.010000000000005</c:v>
                </c:pt>
                <c:pt idx="2">
                  <c:v>65.69</c:v>
                </c:pt>
                <c:pt idx="3">
                  <c:v>66.38</c:v>
                </c:pt>
                <c:pt idx="4">
                  <c:v>87.8</c:v>
                </c:pt>
              </c:numCache>
            </c:numRef>
          </c:val>
          <c:extLst>
            <c:ext xmlns:c16="http://schemas.microsoft.com/office/drawing/2014/chart" uri="{C3380CC4-5D6E-409C-BE32-E72D297353CC}">
              <c16:uniqueId val="{00000000-B36D-4906-991F-6A04582CBFD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36D-4906-991F-6A04582CBFD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89.95</c:v>
                </c:pt>
                <c:pt idx="1">
                  <c:v>82.27</c:v>
                </c:pt>
                <c:pt idx="2">
                  <c:v>61.05</c:v>
                </c:pt>
                <c:pt idx="3">
                  <c:v>73.540000000000006</c:v>
                </c:pt>
                <c:pt idx="4">
                  <c:v>86.04</c:v>
                </c:pt>
              </c:numCache>
            </c:numRef>
          </c:val>
          <c:extLst>
            <c:ext xmlns:c16="http://schemas.microsoft.com/office/drawing/2014/chart" uri="{C3380CC4-5D6E-409C-BE32-E72D297353CC}">
              <c16:uniqueId val="{00000000-D0C7-465E-A228-10C53823A1B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D0C7-465E-A228-10C53823A1B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7-419E-851A-92E20A803BE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7-419E-851A-92E20A803BE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C-41E0-B5C6-D461AD955EE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C-41E0-B5C6-D461AD955EE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6-4B21-938D-276DAA3A6DE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6-4B21-938D-276DAA3A6DE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F-48C4-9D9C-D329D303B65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F-48C4-9D9C-D329D303B65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599.41999999999996</c:v>
                </c:pt>
                <c:pt idx="1">
                  <c:v>582.79999999999995</c:v>
                </c:pt>
                <c:pt idx="2">
                  <c:v>514.49</c:v>
                </c:pt>
                <c:pt idx="3">
                  <c:v>449.47</c:v>
                </c:pt>
                <c:pt idx="4">
                  <c:v>333.79</c:v>
                </c:pt>
              </c:numCache>
            </c:numRef>
          </c:val>
          <c:extLst>
            <c:ext xmlns:c16="http://schemas.microsoft.com/office/drawing/2014/chart" uri="{C3380CC4-5D6E-409C-BE32-E72D297353CC}">
              <c16:uniqueId val="{00000000-F5A6-452C-961D-E5DEFC6F779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F5A6-452C-961D-E5DEFC6F779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79.58</c:v>
                </c:pt>
                <c:pt idx="1">
                  <c:v>76.53</c:v>
                </c:pt>
                <c:pt idx="2">
                  <c:v>55.17</c:v>
                </c:pt>
                <c:pt idx="3">
                  <c:v>70.11</c:v>
                </c:pt>
                <c:pt idx="4">
                  <c:v>77.88</c:v>
                </c:pt>
              </c:numCache>
            </c:numRef>
          </c:val>
          <c:extLst>
            <c:ext xmlns:c16="http://schemas.microsoft.com/office/drawing/2014/chart" uri="{C3380CC4-5D6E-409C-BE32-E72D297353CC}">
              <c16:uniqueId val="{00000000-8A24-48DF-9ACA-FAA710AFEAA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8A24-48DF-9ACA-FAA710AFEAA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130.19</c:v>
                </c:pt>
                <c:pt idx="1">
                  <c:v>136.62</c:v>
                </c:pt>
                <c:pt idx="2">
                  <c:v>188.32</c:v>
                </c:pt>
                <c:pt idx="3">
                  <c:v>151.57</c:v>
                </c:pt>
                <c:pt idx="4">
                  <c:v>133.32</c:v>
                </c:pt>
              </c:numCache>
            </c:numRef>
          </c:val>
          <c:extLst>
            <c:ext xmlns:c16="http://schemas.microsoft.com/office/drawing/2014/chart" uri="{C3380CC4-5D6E-409C-BE32-E72D297353CC}">
              <c16:uniqueId val="{00000000-8E10-47D2-AD5C-9A662C8E683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8E10-47D2-AD5C-9A662C8E683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南小国町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3850</v>
      </c>
      <c r="AM8" s="37"/>
      <c r="AN8" s="37"/>
      <c r="AO8" s="37"/>
      <c r="AP8" s="37"/>
      <c r="AQ8" s="37"/>
      <c r="AR8" s="37"/>
      <c r="AS8" s="37"/>
      <c r="AT8" s="38">
        <f>データ!$S$6</f>
        <v>115.9</v>
      </c>
      <c r="AU8" s="38"/>
      <c r="AV8" s="38"/>
      <c r="AW8" s="38"/>
      <c r="AX8" s="38"/>
      <c r="AY8" s="38"/>
      <c r="AZ8" s="38"/>
      <c r="BA8" s="38"/>
      <c r="BB8" s="38">
        <f>データ!$T$6</f>
        <v>33.22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86.44</v>
      </c>
      <c r="Q10" s="38"/>
      <c r="R10" s="38"/>
      <c r="S10" s="38"/>
      <c r="T10" s="38"/>
      <c r="U10" s="38"/>
      <c r="V10" s="38"/>
      <c r="W10" s="37">
        <f>データ!$Q$6</f>
        <v>2120</v>
      </c>
      <c r="X10" s="37"/>
      <c r="Y10" s="37"/>
      <c r="Z10" s="37"/>
      <c r="AA10" s="37"/>
      <c r="AB10" s="37"/>
      <c r="AC10" s="37"/>
      <c r="AD10" s="2"/>
      <c r="AE10" s="2"/>
      <c r="AF10" s="2"/>
      <c r="AG10" s="2"/>
      <c r="AH10" s="2"/>
      <c r="AI10" s="2"/>
      <c r="AJ10" s="2"/>
      <c r="AK10" s="2"/>
      <c r="AL10" s="37">
        <f>データ!$U$6</f>
        <v>3308</v>
      </c>
      <c r="AM10" s="37"/>
      <c r="AN10" s="37"/>
      <c r="AO10" s="37"/>
      <c r="AP10" s="37"/>
      <c r="AQ10" s="37"/>
      <c r="AR10" s="37"/>
      <c r="AS10" s="37"/>
      <c r="AT10" s="38">
        <f>データ!$V$6</f>
        <v>10.46</v>
      </c>
      <c r="AU10" s="38"/>
      <c r="AV10" s="38"/>
      <c r="AW10" s="38"/>
      <c r="AX10" s="38"/>
      <c r="AY10" s="38"/>
      <c r="AZ10" s="38"/>
      <c r="BA10" s="38"/>
      <c r="BB10" s="38">
        <f>データ!$W$6</f>
        <v>316.25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eQOz53D562yp02BDPm9puLN8vzT6TRZdIAxli5bwi3XEAQTuBM2ueN1qDSRAnQVnWL6ONn9L/w0ctqihkOFNOA==" saltValue="np/Q+3VA8iK15xE9VpFJ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434230</v>
      </c>
      <c r="D6" s="20">
        <f t="shared" si="3"/>
        <v>47</v>
      </c>
      <c r="E6" s="20">
        <f t="shared" si="3"/>
        <v>1</v>
      </c>
      <c r="F6" s="20">
        <f t="shared" si="3"/>
        <v>0</v>
      </c>
      <c r="G6" s="20">
        <f t="shared" si="3"/>
        <v>0</v>
      </c>
      <c r="H6" s="20" t="str">
        <f t="shared" si="3"/>
        <v>熊本県　南小国町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86.44</v>
      </c>
      <c r="Q6" s="21">
        <f t="shared" si="3"/>
        <v>2120</v>
      </c>
      <c r="R6" s="21">
        <f t="shared" si="3"/>
        <v>3850</v>
      </c>
      <c r="S6" s="21">
        <f t="shared" si="3"/>
        <v>115.9</v>
      </c>
      <c r="T6" s="21">
        <f t="shared" si="3"/>
        <v>33.22</v>
      </c>
      <c r="U6" s="21">
        <f t="shared" si="3"/>
        <v>3308</v>
      </c>
      <c r="V6" s="21">
        <f t="shared" si="3"/>
        <v>10.46</v>
      </c>
      <c r="W6" s="21">
        <f t="shared" si="3"/>
        <v>316.25</v>
      </c>
      <c r="X6" s="22">
        <f>IF(X7="",NA(),X7)</f>
        <v>89.95</v>
      </c>
      <c r="Y6" s="22">
        <f t="shared" ref="Y6:AG6" si="4">IF(Y7="",NA(),Y7)</f>
        <v>82.27</v>
      </c>
      <c r="Z6" s="22">
        <f t="shared" si="4"/>
        <v>61.05</v>
      </c>
      <c r="AA6" s="22">
        <f t="shared" si="4"/>
        <v>73.540000000000006</v>
      </c>
      <c r="AB6" s="22">
        <f t="shared" si="4"/>
        <v>86.04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599.41999999999996</v>
      </c>
      <c r="BF6" s="22">
        <f t="shared" ref="BF6:BN6" si="7">IF(BF7="",NA(),BF7)</f>
        <v>582.79999999999995</v>
      </c>
      <c r="BG6" s="22">
        <f t="shared" si="7"/>
        <v>514.49</v>
      </c>
      <c r="BH6" s="22">
        <f t="shared" si="7"/>
        <v>449.47</v>
      </c>
      <c r="BI6" s="22">
        <f t="shared" si="7"/>
        <v>333.79</v>
      </c>
      <c r="BJ6" s="22">
        <f t="shared" si="7"/>
        <v>1007.7</v>
      </c>
      <c r="BK6" s="22">
        <f t="shared" si="7"/>
        <v>1018.52</v>
      </c>
      <c r="BL6" s="22">
        <f t="shared" si="7"/>
        <v>949.61</v>
      </c>
      <c r="BM6" s="22">
        <f t="shared" si="7"/>
        <v>918.84</v>
      </c>
      <c r="BN6" s="22">
        <f t="shared" si="7"/>
        <v>955.49</v>
      </c>
      <c r="BO6" s="21" t="str">
        <f>IF(BO7="","",IF(BO7="-","【-】","【"&amp;SUBSTITUTE(TEXT(BO7,"#,##0.00"),"-","△")&amp;"】"))</f>
        <v>【982.48】</v>
      </c>
      <c r="BP6" s="22">
        <f>IF(BP7="",NA(),BP7)</f>
        <v>79.58</v>
      </c>
      <c r="BQ6" s="22">
        <f t="shared" ref="BQ6:BY6" si="8">IF(BQ7="",NA(),BQ7)</f>
        <v>76.53</v>
      </c>
      <c r="BR6" s="22">
        <f t="shared" si="8"/>
        <v>55.17</v>
      </c>
      <c r="BS6" s="22">
        <f t="shared" si="8"/>
        <v>70.11</v>
      </c>
      <c r="BT6" s="22">
        <f t="shared" si="8"/>
        <v>77.88</v>
      </c>
      <c r="BU6" s="22">
        <f t="shared" si="8"/>
        <v>59.22</v>
      </c>
      <c r="BV6" s="22">
        <f t="shared" si="8"/>
        <v>58.79</v>
      </c>
      <c r="BW6" s="22">
        <f t="shared" si="8"/>
        <v>58.41</v>
      </c>
      <c r="BX6" s="22">
        <f t="shared" si="8"/>
        <v>58.27</v>
      </c>
      <c r="BY6" s="22">
        <f t="shared" si="8"/>
        <v>55.15</v>
      </c>
      <c r="BZ6" s="21" t="str">
        <f>IF(BZ7="","",IF(BZ7="-","【-】","【"&amp;SUBSTITUTE(TEXT(BZ7,"#,##0.00"),"-","△")&amp;"】"))</f>
        <v>【50.61】</v>
      </c>
      <c r="CA6" s="22">
        <f>IF(CA7="",NA(),CA7)</f>
        <v>130.19</v>
      </c>
      <c r="CB6" s="22">
        <f t="shared" ref="CB6:CJ6" si="9">IF(CB7="",NA(),CB7)</f>
        <v>136.62</v>
      </c>
      <c r="CC6" s="22">
        <f t="shared" si="9"/>
        <v>188.32</v>
      </c>
      <c r="CD6" s="22">
        <f t="shared" si="9"/>
        <v>151.57</v>
      </c>
      <c r="CE6" s="22">
        <f t="shared" si="9"/>
        <v>133.32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86.74</v>
      </c>
      <c r="CM6" s="22">
        <f t="shared" ref="CM6:CU6" si="10">IF(CM7="",NA(),CM7)</f>
        <v>84.44</v>
      </c>
      <c r="CN6" s="22">
        <f t="shared" si="10"/>
        <v>84.67</v>
      </c>
      <c r="CO6" s="22">
        <f t="shared" si="10"/>
        <v>84.67</v>
      </c>
      <c r="CP6" s="22">
        <f t="shared" si="10"/>
        <v>74.489999999999995</v>
      </c>
      <c r="CQ6" s="22">
        <f t="shared" si="10"/>
        <v>56.76</v>
      </c>
      <c r="CR6" s="22">
        <f t="shared" si="10"/>
        <v>56.04</v>
      </c>
      <c r="CS6" s="22">
        <f t="shared" si="10"/>
        <v>58.52</v>
      </c>
      <c r="CT6" s="22">
        <f t="shared" si="10"/>
        <v>58.88</v>
      </c>
      <c r="CU6" s="22">
        <f t="shared" si="10"/>
        <v>58.16</v>
      </c>
      <c r="CV6" s="21" t="str">
        <f>IF(CV7="","",IF(CV7="-","【-】","【"&amp;SUBSTITUTE(TEXT(CV7,"#,##0.00"),"-","△")&amp;"】"))</f>
        <v>【56.15】</v>
      </c>
      <c r="CW6" s="22">
        <f>IF(CW7="",NA(),CW7)</f>
        <v>74.459999999999994</v>
      </c>
      <c r="CX6" s="22">
        <f t="shared" ref="CX6:DF6" si="11">IF(CX7="",NA(),CX7)</f>
        <v>72.010000000000005</v>
      </c>
      <c r="CY6" s="22">
        <f t="shared" si="11"/>
        <v>65.69</v>
      </c>
      <c r="CZ6" s="22">
        <f t="shared" si="11"/>
        <v>66.38</v>
      </c>
      <c r="DA6" s="22">
        <f t="shared" si="11"/>
        <v>87.8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0.91</v>
      </c>
      <c r="EE6" s="22">
        <f t="shared" ref="EE6:EM6" si="14">IF(EE7="",NA(),EE7)</f>
        <v>0.55000000000000004</v>
      </c>
      <c r="EF6" s="21">
        <f t="shared" si="14"/>
        <v>0</v>
      </c>
      <c r="EG6" s="22">
        <f t="shared" si="14"/>
        <v>0.16</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434230</v>
      </c>
      <c r="D7" s="24">
        <v>47</v>
      </c>
      <c r="E7" s="24">
        <v>1</v>
      </c>
      <c r="F7" s="24">
        <v>0</v>
      </c>
      <c r="G7" s="24">
        <v>0</v>
      </c>
      <c r="H7" s="24" t="s">
        <v>96</v>
      </c>
      <c r="I7" s="24" t="s">
        <v>97</v>
      </c>
      <c r="J7" s="24" t="s">
        <v>98</v>
      </c>
      <c r="K7" s="24" t="s">
        <v>99</v>
      </c>
      <c r="L7" s="24" t="s">
        <v>100</v>
      </c>
      <c r="M7" s="24" t="s">
        <v>101</v>
      </c>
      <c r="N7" s="25" t="s">
        <v>102</v>
      </c>
      <c r="O7" s="25" t="s">
        <v>103</v>
      </c>
      <c r="P7" s="25">
        <v>86.44</v>
      </c>
      <c r="Q7" s="25">
        <v>2120</v>
      </c>
      <c r="R7" s="25">
        <v>3850</v>
      </c>
      <c r="S7" s="25">
        <v>115.9</v>
      </c>
      <c r="T7" s="25">
        <v>33.22</v>
      </c>
      <c r="U7" s="25">
        <v>3308</v>
      </c>
      <c r="V7" s="25">
        <v>10.46</v>
      </c>
      <c r="W7" s="25">
        <v>316.25</v>
      </c>
      <c r="X7" s="25">
        <v>89.95</v>
      </c>
      <c r="Y7" s="25">
        <v>82.27</v>
      </c>
      <c r="Z7" s="25">
        <v>61.05</v>
      </c>
      <c r="AA7" s="25">
        <v>73.540000000000006</v>
      </c>
      <c r="AB7" s="25">
        <v>86.04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599.41999999999996</v>
      </c>
      <c r="BF7" s="25">
        <v>582.79999999999995</v>
      </c>
      <c r="BG7" s="25">
        <v>514.49</v>
      </c>
      <c r="BH7" s="25">
        <v>449.47</v>
      </c>
      <c r="BI7" s="25">
        <v>333.79</v>
      </c>
      <c r="BJ7" s="25">
        <v>1007.7</v>
      </c>
      <c r="BK7" s="25">
        <v>1018.52</v>
      </c>
      <c r="BL7" s="25">
        <v>949.61</v>
      </c>
      <c r="BM7" s="25">
        <v>918.84</v>
      </c>
      <c r="BN7" s="25">
        <v>955.49</v>
      </c>
      <c r="BO7" s="25">
        <v>982.48</v>
      </c>
      <c r="BP7" s="25">
        <v>79.58</v>
      </c>
      <c r="BQ7" s="25">
        <v>76.53</v>
      </c>
      <c r="BR7" s="25">
        <v>55.17</v>
      </c>
      <c r="BS7" s="25">
        <v>70.11</v>
      </c>
      <c r="BT7" s="25">
        <v>77.88</v>
      </c>
      <c r="BU7" s="25">
        <v>59.22</v>
      </c>
      <c r="BV7" s="25">
        <v>58.79</v>
      </c>
      <c r="BW7" s="25">
        <v>58.41</v>
      </c>
      <c r="BX7" s="25">
        <v>58.27</v>
      </c>
      <c r="BY7" s="25">
        <v>55.15</v>
      </c>
      <c r="BZ7" s="25">
        <v>50.61</v>
      </c>
      <c r="CA7" s="25">
        <v>130.19</v>
      </c>
      <c r="CB7" s="25">
        <v>136.62</v>
      </c>
      <c r="CC7" s="25">
        <v>188.32</v>
      </c>
      <c r="CD7" s="25">
        <v>151.57</v>
      </c>
      <c r="CE7" s="25">
        <v>133.32</v>
      </c>
      <c r="CF7" s="25">
        <v>292.89999999999998</v>
      </c>
      <c r="CG7" s="25">
        <v>298.25</v>
      </c>
      <c r="CH7" s="25">
        <v>303.27999999999997</v>
      </c>
      <c r="CI7" s="25">
        <v>303.81</v>
      </c>
      <c r="CJ7" s="25">
        <v>310.26</v>
      </c>
      <c r="CK7" s="25">
        <v>320.83</v>
      </c>
      <c r="CL7" s="25">
        <v>86.74</v>
      </c>
      <c r="CM7" s="25">
        <v>84.44</v>
      </c>
      <c r="CN7" s="25">
        <v>84.67</v>
      </c>
      <c r="CO7" s="25">
        <v>84.67</v>
      </c>
      <c r="CP7" s="25">
        <v>74.489999999999995</v>
      </c>
      <c r="CQ7" s="25">
        <v>56.76</v>
      </c>
      <c r="CR7" s="25">
        <v>56.04</v>
      </c>
      <c r="CS7" s="25">
        <v>58.52</v>
      </c>
      <c r="CT7" s="25">
        <v>58.88</v>
      </c>
      <c r="CU7" s="25">
        <v>58.16</v>
      </c>
      <c r="CV7" s="25">
        <v>56.15</v>
      </c>
      <c r="CW7" s="25">
        <v>74.459999999999994</v>
      </c>
      <c r="CX7" s="25">
        <v>72.010000000000005</v>
      </c>
      <c r="CY7" s="25">
        <v>65.69</v>
      </c>
      <c r="CZ7" s="25">
        <v>66.38</v>
      </c>
      <c r="DA7" s="25">
        <v>87.8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0.91</v>
      </c>
      <c r="EE7" s="25">
        <v>0.55000000000000004</v>
      </c>
      <c r="EF7" s="25">
        <v>0</v>
      </c>
      <c r="EG7" s="25">
        <v>0.16</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日隈 徹</cp:lastModifiedBy>
  <dcterms:created xsi:type="dcterms:W3CDTF">2023-12-05T01:07:29Z</dcterms:created>
  <dcterms:modified xsi:type="dcterms:W3CDTF">2024-02-08T22:44:02Z</dcterms:modified>
  <cp:category/>
</cp:coreProperties>
</file>