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00.6\common\004建設課\020 水道係\担当者フォルダ\500調査もの\R5\公営企業に係る経営比較分析表（令和４年度決算）の分析\16 玉東町\16 玉東町\簡水\"/>
    </mc:Choice>
  </mc:AlternateContent>
  <xr:revisionPtr revIDLastSave="0" documentId="13_ncr:1_{4AA9F580-DAD1-4B20-9FB2-B5EA41213A0C}" xr6:coauthVersionLast="45" xr6:coauthVersionMax="45" xr10:uidLastSave="{00000000-0000-0000-0000-000000000000}"/>
  <workbookProtection workbookAlgorithmName="SHA-512" workbookHashValue="CMFZzTDMlbfi3SQOH/veUuGzkgWKWT9ITP0Kg+3yh/JikFchDZ7IT67gZxSr0lenjFEvlFMxEx4Wc+J8QbhY9A==" workbookSaltValue="EopAd2hKoJ2inqk5kDlEY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<sst xmlns="http://schemas.openxmlformats.org/spreadsheetml/2006/main" count="233" uniqueCount="117">
  <si>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</si>
  <si>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</si>
  <si>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</si>
  <si>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</si>
  <si>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</si>
  <si>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</si>
  <si>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</si>
  <si>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</si>
  <si>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</si>
  <si>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</si>
  <si>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</si>
  <si>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</si>
  <si>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</si>
  <si>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</si>
  <si>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</si>
  <si>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</si>
  <si>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</si>
  <si>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</si>
  <si>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</si>
  <si>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</si>
  <si>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</si>
  <si>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</si>
  <si>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</si>
  <si>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</si>
  <si>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</si>
  <si>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</si>
  <si>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</si>
  <si>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</si>
  <si>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</si>
  <si>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</si>
  <si>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</si>
  <si>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</si>
  <si>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</si>
  <si>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</si>
  <si>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</si>
  <si>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</si>
  <si>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</si>
  <si>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</si>
  <si>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</si>
  <si>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</si>
  <si>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</si>
  <si>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</si>
  <si>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</si>
  <si>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</si>
  <si>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</si>
  <si>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</si>
  <si>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</si>
  <si>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</si>
  <si>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</si>
  <si>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</si>
  <si>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</si>
  <si>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</si>
  <si>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</si>
  <si>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</si>
  <si>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</si>
  <si>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</si>
  <si>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</si>
  <si>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</si>
  <si>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</si>
  <si>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</si>
  <si>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</si>
  <si>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</si>
  <si>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</si>
  <si>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</si>
  <si>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</si>
  <si>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</si>
  <si>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</si>
  <si>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</si>
  <si>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</si>
  <si>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</si>
  <si>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</si>
  <si>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</si>
  <si>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</si>
  <si>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</si>
  <si>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</si>
  <si>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</si>
  <si>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</si>
  <si>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</si>
  <si>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</si>
  <si>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</si>
  <si>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</si>
  <si>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</si>
  <si>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</si>
  <si>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</si>
  <si>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</si>
  <si>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</si>
  <si>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</si>
  <si>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</si>
  <si>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</si>
  <si>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</si>
  <si>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</si>
  <si>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</si>
  <si>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</si>
  <si>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</si>
  <si>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</si>
  <si>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</si>
  <si>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</si>
  <si>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</si>
  <si>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</si>
  <si>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</si>
  <si>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</si>
  <si>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</si>
  <si>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</si>
  <si>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</si>
  <si>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</si>
  <si>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</si>
  <si>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</si>
  <si>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</si>
  <si>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</si>
  <si>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</si>
  <si>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</si>
  <si>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</si>
  <si>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</si>
  <si>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</si>
  <si>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継続事業によって水道施設の更新が済んでおり、耐用年数を考慮すると次の更新時期が令和１０年度から開始されると想定される。
　よって当面の状況は道路改良工事による水道管の付替え、分譲地の造成等による水道管工事等によって若干の更新を行う程度である。</t>
    <phoneticPr fontId="4"/>
  </si>
  <si>
    <t>　水道未普及地域の解消を目指す当初の目的はほぼ達成されたため、大幅な普及率の向上は見込めない中、給水人口は毎年減少傾向にある。必要最低限の修繕による設備の維持など、費用を抑えるため経営努力は行っているものの、料金回収率の低さや、企業会計移行に伴う支出の増加等により、一般会計からの繰入金に依存せざるを得ない状況である。
　しかし、引き続き、安心安全な水道水を安定的に供給していくためには、今後設備の更新が必要不可欠となっていく。そのため、R6にアセットマネジメントを実施し、R7に水道事業ビジョン、経営戦略の見直しを行い、計画的及び効率的に設備を更新していき、さらには、各設備の状況を的確に把握し、延命化か更新かを見極めるなど、少しでも経費の抑制に繋がるよう努めていく必要がある。
また、荒尾玉名地域での水道事業広域化を引き続き検討していく。</t>
    <rPh sb="233" eb="235">
      <t>ジッシ</t>
    </rPh>
    <rPh sb="254" eb="256">
      <t>ミナオ</t>
    </rPh>
    <rPh sb="258" eb="259">
      <t>オコナ</t>
    </rPh>
    <rPh sb="344" eb="346">
      <t>アラオ</t>
    </rPh>
    <rPh sb="346" eb="348">
      <t>タマナ</t>
    </rPh>
    <rPh sb="348" eb="350">
      <t>チイキ</t>
    </rPh>
    <rPh sb="352" eb="354">
      <t>スイドウ</t>
    </rPh>
    <rPh sb="354" eb="356">
      <t>ジギョウ</t>
    </rPh>
    <rPh sb="356" eb="359">
      <t>コウイキカ</t>
    </rPh>
    <rPh sb="360" eb="361">
      <t>ヒ</t>
    </rPh>
    <rPh sb="362" eb="363">
      <t>ツヅ</t>
    </rPh>
    <rPh sb="364" eb="366">
      <t>ケントウ</t>
    </rPh>
    <phoneticPr fontId="4"/>
  </si>
  <si>
    <t>①収益的収支比率は増加傾向にあったが、Ｒ3年度では減少に転じた。公営企業会計への移行準備で多額の費用が必要となったためである。向こう10年間で公営企業会計移行に伴う経費や、建設改良費などで多額の費用が必要になるので、今後も減少していくと思われる。
④企業債残高対給水収益比率は減少傾向にある。これは平成２０年度までに行われた継続事業により年々と地方債償還金が増加していたが、平成３０年度で地方債の一部が償還されたことが要因である。
⑤料金回収率は増加傾向にあったものの、Ｒ3年度では減少に転じた。100％を下回っていることから、経営は一般会計に依存している状態である。今後は更に減少していくと予想されるのでより経営の効率化を図り、料金回収率を向上させる必要がある。
⑥給水原価は微増傾向にある。これは公営企業会計へ移行に伴い、地方債の発行が増加し、償還額が増えているためである。
⑦平地の水源池においては利用率は高い傾向にあるが、山間部の施設においては利用率が低い。山間部の人口減少がその理由であるので、維持管理費用の削減のために、施設の統廃合やダウンサイジングの検討が必要である。
⑧浅埋による温水対策として、夏季にドレン解放しているため、有収率が向上しない。漏水の早期発見により、有収率の維持に努める。</t>
    <rPh sb="315" eb="317">
      <t>リョウキン</t>
    </rPh>
    <rPh sb="317" eb="319">
      <t>カイシュウ</t>
    </rPh>
    <rPh sb="319" eb="320">
      <t>リツ</t>
    </rPh>
    <rPh sb="321" eb="323">
      <t>コウジョウ</t>
    </rPh>
    <rPh sb="339" eb="341">
      <t>ビゾウ</t>
    </rPh>
    <rPh sb="350" eb="352">
      <t>コウエイ</t>
    </rPh>
    <rPh sb="352" eb="354">
      <t>キギョウ</t>
    </rPh>
    <rPh sb="354" eb="356">
      <t>カイケイ</t>
    </rPh>
    <rPh sb="357" eb="359">
      <t>イコウ</t>
    </rPh>
    <rPh sb="360" eb="361">
      <t>トモナ</t>
    </rPh>
    <rPh sb="367" eb="369">
      <t>ハッコウ</t>
    </rPh>
    <rPh sb="370" eb="372">
      <t>ゾウカ</t>
    </rPh>
    <rPh sb="376" eb="377">
      <t>ガク</t>
    </rPh>
    <rPh sb="378" eb="379">
      <t>フ</t>
    </rPh>
    <rPh sb="391" eb="393">
      <t>ヘイチ</t>
    </rPh>
    <rPh sb="394" eb="397">
      <t>スイゲンチ</t>
    </rPh>
    <rPh sb="402" eb="405">
      <t>リヨウリツ</t>
    </rPh>
    <rPh sb="406" eb="407">
      <t>タカ</t>
    </rPh>
    <rPh sb="408" eb="410">
      <t>ケイコウ</t>
    </rPh>
    <rPh sb="415" eb="418">
      <t>サンカンブ</t>
    </rPh>
    <rPh sb="419" eb="421">
      <t>シセツ</t>
    </rPh>
    <rPh sb="426" eb="429">
      <t>リヨウリツ</t>
    </rPh>
    <rPh sb="430" eb="431">
      <t>ヒク</t>
    </rPh>
    <rPh sb="433" eb="436">
      <t>サンカンブ</t>
    </rPh>
    <rPh sb="437" eb="439">
      <t>ジンコウ</t>
    </rPh>
    <rPh sb="439" eb="441">
      <t>ゲンショウ</t>
    </rPh>
    <rPh sb="444" eb="446">
      <t>リユウ</t>
    </rPh>
    <rPh sb="452" eb="454">
      <t>イジ</t>
    </rPh>
    <rPh sb="454" eb="456">
      <t>カンリ</t>
    </rPh>
    <rPh sb="456" eb="458">
      <t>ヒヨウ</t>
    </rPh>
    <rPh sb="459" eb="461">
      <t>サクゲン</t>
    </rPh>
    <rPh sb="466" eb="468">
      <t>シセツ</t>
    </rPh>
    <rPh sb="469" eb="472">
      <t>トウハイゴウ</t>
    </rPh>
    <rPh sb="482" eb="484">
      <t>ケントウ</t>
    </rPh>
    <rPh sb="485" eb="487">
      <t>ヒツヨウ</t>
    </rPh>
    <rPh sb="493" eb="494">
      <t>アサ</t>
    </rPh>
    <rPh sb="546" eb="54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</si>
</sst>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1.74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E1-4BD9-9329-F5ABE82A36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F3E1-4BD9-9329-F5ABE82A36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71.94</c:v>
                </c:pt>
                <c:pt idx="1">
                  <c:v>74.849999999999994</c:v>
                </c:pt>
                <c:pt idx="2">
                  <c:v>77.239999999999995</c:v>
                </c:pt>
                <c:pt idx="3">
                  <c:v>78.19</c:v>
                </c:pt>
                <c:pt idx="4">
                  <c:v>78.81</c:v>
                </c:pt>
              </c:numCache>
            </c:numRef>
          </c:val>
          <c:extLst>
            <c:ext xmlns:c16="http://schemas.microsoft.com/office/drawing/2014/chart" uri="{C3380CC4-5D6E-409C-BE32-E72D297353CC}">
              <c16:uniqueId val="{00000000-6F67-478F-A667-AE632A4EEDD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6F67-478F-A667-AE632A4EEDD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85.02</c:v>
                </c:pt>
                <c:pt idx="1">
                  <c:v>81.05</c:v>
                </c:pt>
                <c:pt idx="2">
                  <c:v>82.36</c:v>
                </c:pt>
                <c:pt idx="3">
                  <c:v>81.06</c:v>
                </c:pt>
                <c:pt idx="4">
                  <c:v>81.78</c:v>
                </c:pt>
              </c:numCache>
            </c:numRef>
          </c:val>
          <c:extLst>
            <c:ext xmlns:c16="http://schemas.microsoft.com/office/drawing/2014/chart" uri="{C3380CC4-5D6E-409C-BE32-E72D297353CC}">
              <c16:uniqueId val="{00000000-BE3A-48E1-A04C-5D54E06586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E3A-48E1-A04C-5D54E06586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65.33</c:v>
                </c:pt>
                <c:pt idx="1">
                  <c:v>76.53</c:v>
                </c:pt>
                <c:pt idx="2">
                  <c:v>77.25</c:v>
                </c:pt>
                <c:pt idx="3">
                  <c:v>74.91</c:v>
                </c:pt>
                <c:pt idx="4">
                  <c:v>73.89</c:v>
                </c:pt>
              </c:numCache>
            </c:numRef>
          </c:val>
          <c:extLst>
            <c:ext xmlns:c16="http://schemas.microsoft.com/office/drawing/2014/chart" uri="{C3380CC4-5D6E-409C-BE32-E72D297353CC}">
              <c16:uniqueId val="{00000000-88CE-436C-BFB5-36091B6424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88CE-436C-BFB5-36091B6424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D-4DCF-901A-29FD8DFE601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D-4DCF-901A-29FD8DFE601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A-453B-B612-48DFEA9C22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A-453B-B612-48DFEA9C22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6-43EB-8374-469A6E2E2BD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6-43EB-8374-469A6E2E2BD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D-4E47-A76C-42CD194ADB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D-4E47-A76C-42CD194ADB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694.74</c:v>
                </c:pt>
                <c:pt idx="1">
                  <c:v>659.51</c:v>
                </c:pt>
                <c:pt idx="2">
                  <c:v>570.15</c:v>
                </c:pt>
                <c:pt idx="3">
                  <c:v>514.57000000000005</c:v>
                </c:pt>
                <c:pt idx="4">
                  <c:v>451.76</c:v>
                </c:pt>
              </c:numCache>
            </c:numRef>
          </c:val>
          <c:extLst>
            <c:ext xmlns:c16="http://schemas.microsoft.com/office/drawing/2014/chart" uri="{C3380CC4-5D6E-409C-BE32-E72D297353CC}">
              <c16:uniqueId val="{00000000-74E6-4D33-8B36-9EB58C5CDEB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74E6-4D33-8B36-9EB58C5CDEB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59.56</c:v>
                </c:pt>
                <c:pt idx="1">
                  <c:v>70.47</c:v>
                </c:pt>
                <c:pt idx="2">
                  <c:v>71.989999999999995</c:v>
                </c:pt>
                <c:pt idx="3">
                  <c:v>70.37</c:v>
                </c:pt>
                <c:pt idx="4">
                  <c:v>70.010000000000005</c:v>
                </c:pt>
              </c:numCache>
            </c:numRef>
          </c:val>
          <c:extLst>
            <c:ext xmlns:c16="http://schemas.microsoft.com/office/drawing/2014/chart" uri="{C3380CC4-5D6E-409C-BE32-E72D297353CC}">
              <c16:uniqueId val="{00000000-FAAC-48B5-9B30-1304D9830F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AAC-48B5-9B30-1304D9830F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279.36</c:v>
                </c:pt>
                <c:pt idx="1">
                  <c:v>237.32</c:v>
                </c:pt>
                <c:pt idx="2">
                  <c:v>234.5</c:v>
                </c:pt>
                <c:pt idx="3">
                  <c:v>240.46</c:v>
                </c:pt>
                <c:pt idx="4">
                  <c:v>241.22</c:v>
                </c:pt>
              </c:numCache>
            </c:numRef>
          </c:val>
          <c:extLst>
            <c:ext xmlns:c16="http://schemas.microsoft.com/office/drawing/2014/chart" uri="{C3380CC4-5D6E-409C-BE32-E72D297353CC}">
              <c16:uniqueId val="{00000000-17FB-4F69-A5E2-E0996296C52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7FB-4F69-A5E2-E0996296C52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玉東町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5241</v>
      </c>
      <c r="AM8" s="37"/>
      <c r="AN8" s="37"/>
      <c r="AO8" s="37"/>
      <c r="AP8" s="37"/>
      <c r="AQ8" s="37"/>
      <c r="AR8" s="37"/>
      <c r="AS8" s="37"/>
      <c r="AT8" s="38">
        <f>データ!$S$6</f>
        <v>24.33</v>
      </c>
      <c r="AU8" s="38"/>
      <c r="AV8" s="38"/>
      <c r="AW8" s="38"/>
      <c r="AX8" s="38"/>
      <c r="AY8" s="38"/>
      <c r="AZ8" s="38"/>
      <c r="BA8" s="38"/>
      <c r="BB8" s="38">
        <f>データ!$T$6</f>
        <v>215.41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89.91</v>
      </c>
      <c r="Q10" s="38"/>
      <c r="R10" s="38"/>
      <c r="S10" s="38"/>
      <c r="T10" s="38"/>
      <c r="U10" s="38"/>
      <c r="V10" s="38"/>
      <c r="W10" s="37">
        <f>データ!$Q$6</f>
        <v>3130</v>
      </c>
      <c r="X10" s="37"/>
      <c r="Y10" s="37"/>
      <c r="Z10" s="37"/>
      <c r="AA10" s="37"/>
      <c r="AB10" s="37"/>
      <c r="AC10" s="37"/>
      <c r="AD10" s="2"/>
      <c r="AE10" s="2"/>
      <c r="AF10" s="2"/>
      <c r="AG10" s="2"/>
      <c r="AH10" s="2"/>
      <c r="AI10" s="2"/>
      <c r="AJ10" s="2"/>
      <c r="AK10" s="2"/>
      <c r="AL10" s="37">
        <f>データ!$U$6</f>
        <v>4696</v>
      </c>
      <c r="AM10" s="37"/>
      <c r="AN10" s="37"/>
      <c r="AO10" s="37"/>
      <c r="AP10" s="37"/>
      <c r="AQ10" s="37"/>
      <c r="AR10" s="37"/>
      <c r="AS10" s="37"/>
      <c r="AT10" s="38">
        <f>データ!$V$6</f>
        <v>8.6999999999999993</v>
      </c>
      <c r="AU10" s="38"/>
      <c r="AV10" s="38"/>
      <c r="AW10" s="38"/>
      <c r="AX10" s="38"/>
      <c r="AY10" s="38"/>
      <c r="AZ10" s="38"/>
      <c r="BA10" s="38"/>
      <c r="BB10" s="38">
        <f>データ!$W$6</f>
        <v>539.77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HoamKK/v1fxMth/z8emwet0/66uL76A36Lx4TRL3eJSI1+GeoZmv6l2eH/2H0772bfnVG+9I3DxkmGOxnXO0xw==" saltValue="kquNjj2YInMnzfzA/CKV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433641</v>
      </c>
      <c r="D6" s="20">
        <f t="shared" si="3"/>
        <v>47</v>
      </c>
      <c r="E6" s="20">
        <f t="shared" si="3"/>
        <v>1</v>
      </c>
      <c r="F6" s="20">
        <f t="shared" si="3"/>
        <v>0</v>
      </c>
      <c r="G6" s="20">
        <f t="shared" si="3"/>
        <v>0</v>
      </c>
      <c r="H6" s="20" t="str">
        <f t="shared" si="3"/>
        <v>熊本県　玉東町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89.91</v>
      </c>
      <c r="Q6" s="21">
        <f t="shared" si="3"/>
        <v>3130</v>
      </c>
      <c r="R6" s="21">
        <f t="shared" si="3"/>
        <v>5241</v>
      </c>
      <c r="S6" s="21">
        <f t="shared" si="3"/>
        <v>24.33</v>
      </c>
      <c r="T6" s="21">
        <f t="shared" si="3"/>
        <v>215.41</v>
      </c>
      <c r="U6" s="21">
        <f t="shared" si="3"/>
        <v>4696</v>
      </c>
      <c r="V6" s="21">
        <f t="shared" si="3"/>
        <v>8.6999999999999993</v>
      </c>
      <c r="W6" s="21">
        <f t="shared" si="3"/>
        <v>539.77</v>
      </c>
      <c r="X6" s="22">
        <f>IF(X7="",NA(),X7)</f>
        <v>65.33</v>
      </c>
      <c r="Y6" s="22">
        <f t="shared" ref="Y6:AG6" si="4">IF(Y7="",NA(),Y7)</f>
        <v>76.53</v>
      </c>
      <c r="Z6" s="22">
        <f t="shared" si="4"/>
        <v>77.25</v>
      </c>
      <c r="AA6" s="22">
        <f t="shared" si="4"/>
        <v>74.91</v>
      </c>
      <c r="AB6" s="22">
        <f t="shared" si="4"/>
        <v>73.89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694.74</v>
      </c>
      <c r="BF6" s="22">
        <f t="shared" ref="BF6:BN6" si="7">IF(BF7="",NA(),BF7)</f>
        <v>659.51</v>
      </c>
      <c r="BG6" s="22">
        <f t="shared" si="7"/>
        <v>570.15</v>
      </c>
      <c r="BH6" s="22">
        <f t="shared" si="7"/>
        <v>514.57000000000005</v>
      </c>
      <c r="BI6" s="22">
        <f t="shared" si="7"/>
        <v>451.76</v>
      </c>
      <c r="BJ6" s="22">
        <f t="shared" si="7"/>
        <v>1007.7</v>
      </c>
      <c r="BK6" s="22">
        <f t="shared" si="7"/>
        <v>1018.52</v>
      </c>
      <c r="BL6" s="22">
        <f t="shared" si="7"/>
        <v>949.61</v>
      </c>
      <c r="BM6" s="22">
        <f t="shared" si="7"/>
        <v>918.84</v>
      </c>
      <c r="BN6" s="22">
        <f t="shared" si="7"/>
        <v>955.49</v>
      </c>
      <c r="BO6" s="21" t="str">
        <f>IF(BO7="","",IF(BO7="-","【-】","【"&amp;SUBSTITUTE(TEXT(BO7,"#,##0.00"),"-","△")&amp;"】"))</f>
        <v>【982.48】</v>
      </c>
      <c r="BP6" s="22">
        <f>IF(BP7="",NA(),BP7)</f>
        <v>59.56</v>
      </c>
      <c r="BQ6" s="22">
        <f t="shared" ref="BQ6:BY6" si="8">IF(BQ7="",NA(),BQ7)</f>
        <v>70.47</v>
      </c>
      <c r="BR6" s="22">
        <f t="shared" si="8"/>
        <v>71.989999999999995</v>
      </c>
      <c r="BS6" s="22">
        <f t="shared" si="8"/>
        <v>70.37</v>
      </c>
      <c r="BT6" s="22">
        <f t="shared" si="8"/>
        <v>70.010000000000005</v>
      </c>
      <c r="BU6" s="22">
        <f t="shared" si="8"/>
        <v>59.22</v>
      </c>
      <c r="BV6" s="22">
        <f t="shared" si="8"/>
        <v>58.79</v>
      </c>
      <c r="BW6" s="22">
        <f t="shared" si="8"/>
        <v>58.41</v>
      </c>
      <c r="BX6" s="22">
        <f t="shared" si="8"/>
        <v>58.27</v>
      </c>
      <c r="BY6" s="22">
        <f t="shared" si="8"/>
        <v>55.15</v>
      </c>
      <c r="BZ6" s="21" t="str">
        <f>IF(BZ7="","",IF(BZ7="-","【-】","【"&amp;SUBSTITUTE(TEXT(BZ7,"#,##0.00"),"-","△")&amp;"】"))</f>
        <v>【50.61】</v>
      </c>
      <c r="CA6" s="22">
        <f>IF(CA7="",NA(),CA7)</f>
        <v>279.36</v>
      </c>
      <c r="CB6" s="22">
        <f t="shared" ref="CB6:CJ6" si="9">IF(CB7="",NA(),CB7)</f>
        <v>237.32</v>
      </c>
      <c r="CC6" s="22">
        <f t="shared" si="9"/>
        <v>234.5</v>
      </c>
      <c r="CD6" s="22">
        <f t="shared" si="9"/>
        <v>240.46</v>
      </c>
      <c r="CE6" s="22">
        <f t="shared" si="9"/>
        <v>241.22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71.94</v>
      </c>
      <c r="CM6" s="22">
        <f t="shared" ref="CM6:CU6" si="10">IF(CM7="",NA(),CM7)</f>
        <v>74.849999999999994</v>
      </c>
      <c r="CN6" s="22">
        <f t="shared" si="10"/>
        <v>77.239999999999995</v>
      </c>
      <c r="CO6" s="22">
        <f t="shared" si="10"/>
        <v>78.19</v>
      </c>
      <c r="CP6" s="22">
        <f t="shared" si="10"/>
        <v>78.81</v>
      </c>
      <c r="CQ6" s="22">
        <f t="shared" si="10"/>
        <v>56.76</v>
      </c>
      <c r="CR6" s="22">
        <f t="shared" si="10"/>
        <v>56.04</v>
      </c>
      <c r="CS6" s="22">
        <f t="shared" si="10"/>
        <v>58.52</v>
      </c>
      <c r="CT6" s="22">
        <f t="shared" si="10"/>
        <v>58.88</v>
      </c>
      <c r="CU6" s="22">
        <f t="shared" si="10"/>
        <v>58.16</v>
      </c>
      <c r="CV6" s="21" t="str">
        <f>IF(CV7="","",IF(CV7="-","【-】","【"&amp;SUBSTITUTE(TEXT(CV7,"#,##0.00"),"-","△")&amp;"】"))</f>
        <v>【56.15】</v>
      </c>
      <c r="CW6" s="22">
        <f>IF(CW7="",NA(),CW7)</f>
        <v>85.02</v>
      </c>
      <c r="CX6" s="22">
        <f t="shared" ref="CX6:DF6" si="11">IF(CX7="",NA(),CX7)</f>
        <v>81.05</v>
      </c>
      <c r="CY6" s="22">
        <f t="shared" si="11"/>
        <v>82.36</v>
      </c>
      <c r="CZ6" s="22">
        <f t="shared" si="11"/>
        <v>81.06</v>
      </c>
      <c r="DA6" s="22">
        <f t="shared" si="11"/>
        <v>81.78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1.74</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433641</v>
      </c>
      <c r="D7" s="24">
        <v>47</v>
      </c>
      <c r="E7" s="24">
        <v>1</v>
      </c>
      <c r="F7" s="24">
        <v>0</v>
      </c>
      <c r="G7" s="24">
        <v>0</v>
      </c>
      <c r="H7" s="24" t="s">
        <v>95</v>
      </c>
      <c r="I7" s="24" t="s">
        <v>96</v>
      </c>
      <c r="J7" s="24" t="s">
        <v>97</v>
      </c>
      <c r="K7" s="24" t="s">
        <v>98</v>
      </c>
      <c r="L7" s="24" t="s">
        <v>99</v>
      </c>
      <c r="M7" s="24" t="s">
        <v>100</v>
      </c>
      <c r="N7" s="25" t="s">
        <v>101</v>
      </c>
      <c r="O7" s="25" t="s">
        <v>102</v>
      </c>
      <c r="P7" s="25">
        <v>89.91</v>
      </c>
      <c r="Q7" s="25">
        <v>3130</v>
      </c>
      <c r="R7" s="25">
        <v>5241</v>
      </c>
      <c r="S7" s="25">
        <v>24.33</v>
      </c>
      <c r="T7" s="25">
        <v>215.41</v>
      </c>
      <c r="U7" s="25">
        <v>4696</v>
      </c>
      <c r="V7" s="25">
        <v>8.6999999999999993</v>
      </c>
      <c r="W7" s="25">
        <v>539.77</v>
      </c>
      <c r="X7" s="25">
        <v>65.33</v>
      </c>
      <c r="Y7" s="25">
        <v>76.53</v>
      </c>
      <c r="Z7" s="25">
        <v>77.25</v>
      </c>
      <c r="AA7" s="25">
        <v>74.91</v>
      </c>
      <c r="AB7" s="25">
        <v>73.89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694.74</v>
      </c>
      <c r="BF7" s="25">
        <v>659.51</v>
      </c>
      <c r="BG7" s="25">
        <v>570.15</v>
      </c>
      <c r="BH7" s="25">
        <v>514.57000000000005</v>
      </c>
      <c r="BI7" s="25">
        <v>451.76</v>
      </c>
      <c r="BJ7" s="25">
        <v>1007.7</v>
      </c>
      <c r="BK7" s="25">
        <v>1018.52</v>
      </c>
      <c r="BL7" s="25">
        <v>949.61</v>
      </c>
      <c r="BM7" s="25">
        <v>918.84</v>
      </c>
      <c r="BN7" s="25">
        <v>955.49</v>
      </c>
      <c r="BO7" s="25">
        <v>982.48</v>
      </c>
      <c r="BP7" s="25">
        <v>59.56</v>
      </c>
      <c r="BQ7" s="25">
        <v>70.47</v>
      </c>
      <c r="BR7" s="25">
        <v>71.989999999999995</v>
      </c>
      <c r="BS7" s="25">
        <v>70.37</v>
      </c>
      <c r="BT7" s="25">
        <v>70.010000000000005</v>
      </c>
      <c r="BU7" s="25">
        <v>59.22</v>
      </c>
      <c r="BV7" s="25">
        <v>58.79</v>
      </c>
      <c r="BW7" s="25">
        <v>58.41</v>
      </c>
      <c r="BX7" s="25">
        <v>58.27</v>
      </c>
      <c r="BY7" s="25">
        <v>55.15</v>
      </c>
      <c r="BZ7" s="25">
        <v>50.61</v>
      </c>
      <c r="CA7" s="25">
        <v>279.36</v>
      </c>
      <c r="CB7" s="25">
        <v>237.32</v>
      </c>
      <c r="CC7" s="25">
        <v>234.5</v>
      </c>
      <c r="CD7" s="25">
        <v>240.46</v>
      </c>
      <c r="CE7" s="25">
        <v>241.22</v>
      </c>
      <c r="CF7" s="25">
        <v>292.89999999999998</v>
      </c>
      <c r="CG7" s="25">
        <v>298.25</v>
      </c>
      <c r="CH7" s="25">
        <v>303.27999999999997</v>
      </c>
      <c r="CI7" s="25">
        <v>303.81</v>
      </c>
      <c r="CJ7" s="25">
        <v>310.26</v>
      </c>
      <c r="CK7" s="25">
        <v>320.83</v>
      </c>
      <c r="CL7" s="25">
        <v>71.94</v>
      </c>
      <c r="CM7" s="25">
        <v>74.849999999999994</v>
      </c>
      <c r="CN7" s="25">
        <v>77.239999999999995</v>
      </c>
      <c r="CO7" s="25">
        <v>78.19</v>
      </c>
      <c r="CP7" s="25">
        <v>78.81</v>
      </c>
      <c r="CQ7" s="25">
        <v>56.76</v>
      </c>
      <c r="CR7" s="25">
        <v>56.04</v>
      </c>
      <c r="CS7" s="25">
        <v>58.52</v>
      </c>
      <c r="CT7" s="25">
        <v>58.88</v>
      </c>
      <c r="CU7" s="25">
        <v>58.16</v>
      </c>
      <c r="CV7" s="25">
        <v>56.15</v>
      </c>
      <c r="CW7" s="25">
        <v>85.02</v>
      </c>
      <c r="CX7" s="25">
        <v>81.05</v>
      </c>
      <c r="CY7" s="25">
        <v>82.36</v>
      </c>
      <c r="CZ7" s="25">
        <v>81.06</v>
      </c>
      <c r="DA7" s="25">
        <v>81.78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1.74</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2024-01-25T02:22:55Z</cp:lastPrinted>
  <dcterms:created xsi:type="dcterms:W3CDTF">2023-12-05T01:07:26Z</dcterms:created>
  <dcterms:modified xsi:type="dcterms:W3CDTF">2024-02-05T06:28:52Z</dcterms:modified>
  <cp:category/>
</cp:coreProperties>
</file>