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n269\Desktop\【県市町村課：131〆】公営企業に係る経営比較分析表（令和４年度決算）の分析等について（依頼）\提出③(個別、特地修正)\"/>
    </mc:Choice>
  </mc:AlternateContent>
  <xr:revisionPtr revIDLastSave="0" documentId="13_ncr:1_{81D225EF-26D5-4279-8BBA-1A05C1774E61}" xr6:coauthVersionLast="47" xr6:coauthVersionMax="47" xr10:uidLastSave="{00000000-0000-0000-0000-000000000000}"/>
  <workbookProtection workbookAlgorithmName="SHA-512" workbookHashValue="B9SlHdKotlpRIDBnDLEMNZHRhTTjV2ZbGMzc08BmnlQW1KFPvoH8Fkir1B/lK2jxeLNwLcT4iG/5lHX8SomUqw==" workbookSaltValue="9AlM0m3JI4RLOGdavwbyd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AD10" i="4"/>
  <c r="W10" i="4"/>
  <c r="P10" i="4"/>
  <c r="B10" i="4"/>
  <c r="AD8" i="4"/>
  <c r="W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<sst xmlns="http://schemas.openxmlformats.org/spreadsheetml/2006/main" count="253" uniqueCount="116">
  <si>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</si>
  <si>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</si>
  <si>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</si>
  <si>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</si>
  <si>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</si>
  <si>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</si>
  <si>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</si>
  <si>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</si>
  <si>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</si>
  <si>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</si>
  <si>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</si>
  <si>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</si>
  <si>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</si>
  <si>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</si>
  <si>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</si>
  <si>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</si>
  <si>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</si>
  <si>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</si>
  <si>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</si>
  <si>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</si>
  <si>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</si>
  <si>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</si>
  <si>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</si>
  <si>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</si>
  <si>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</si>
  <si>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</si>
  <si>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</si>
  <si>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</si>
  <si>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</si>
  <si>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</si>
  <si>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</si>
  <si>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</si>
  <si>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</si>
  <si>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</si>
  <si>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</si>
  <si>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</si>
  <si>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</si>
  <si>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</si>
  <si>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</si>
  <si>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</si>
  <si>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</si>
  <si>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</si>
  <si>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</si>
  <si>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</si>
  <si>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</si>
  <si>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</si>
  <si>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</si>
  <si>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</si>
  <si>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</si>
  <si>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</si>
  <si>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</si>
  <si>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</si>
  <si>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</si>
  <si>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</si>
  <si>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</si>
  <si>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</si>
  <si>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</si>
  <si>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</si>
  <si>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</si>
  <si>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</si>
  <si>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</si>
  <si>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</si>
  <si>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</si>
  <si>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</si>
  <si>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</si>
  <si>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</si>
  <si>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</si>
  <si>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</si>
  <si>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</si>
  <si>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</si>
  <si>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</si>
  <si>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</si>
  <si>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</si>
  <si>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</si>
  <si>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</si>
  <si>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</si>
  <si>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</si>
  <si>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</si>
  <si>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</si>
  <si>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</si>
  <si>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</si>
  <si>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</si>
  <si>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</si>
  <si>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</si>
  <si>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</si>
  <si>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</si>
  <si>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</si>
  <si>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</si>
  <si>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</si>
  <si>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</si>
  <si>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</si>
  <si>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</si>
  <si>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</si>
  <si>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</si>
  <si>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</si>
  <si>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</si>
  <si>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</si>
  <si>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</si>
  <si>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</si>
  <si>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</si>
  <si>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</si>
  <si>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</si>
  <si>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</si>
  <si>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</si>
  <si>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</si>
  <si>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</si>
  <si>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</si>
  <si>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</si>
  <si>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</si>
  <si>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</si>
  <si>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</si>
  <si>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</si>
  <si>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</si>
  <si>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事業で浄化槽を整備したのが平成17年度以降であるため、供用開始後18年を経過していますが、毎月、定期点検を実施しており浄化槽本体に故障はなく良好に稼働しています。機器設備についてもブロアー装置の修繕・交換等の維持管理の範囲で対応可能となっています。</t>
    <phoneticPr fontId="4"/>
  </si>
  <si>
    <t>公共下水道の整備が効率的でない地域において公共下水道と同等の汚水処理を行うことで、生活環境及び衛生の向上を目的として事業を行っているため、使用料ですべての経費を賄うことは今後も難しい状況となっています。当事業単独で経営指標を評価すると「累積欠損金比率」や「流動比率」等が年々悪化しておりますが、公共下水道事業、特定地域生活排水処理事業とあわせた3事業を一つの公営企業として経営し、おおむね良好な経営状況となっています。</t>
    <phoneticPr fontId="4"/>
  </si>
  <si>
    <t>維持管理などにかかる経費が使用料などの収入を上回っているため「経常収支比率」は100％を下回り「累積欠損金比率」が540.71％と欠損が生じているうえ、「流動比率」についても現金不足から△527.55％と類似団体平均を大きく下回っています。この欠損及び現金不足については、平成29年度に公共下水道事業、特定地域生活排水処理事業と併せて下水道事業会計を設けて、公共下水道事業から生じる利益をもって補填することにより、今後も安定した経営ができる見込みとなっています。「企業債残高対事業規模比率」については令和2年度より企業債残高のうち将来において一般会計繰入金を原資に償還する予定の額を控除して計上したため、0％となっています。「経費回収率」については、類似団体平均を上回っているものの汚水処理にかかる費用を使用料で賄えておらず、令和3年度から減少が続いています。「汚水処理原価」については337.12円と類似団体平均と同程度の値となっておりますが、増加傾向にあります。今後も維持管理費等を抑制して、経営改善を図っていきます。「施設利用率」については、45.59％となっているが、設置申請があった家屋に対して、浄化槽を設置しているため、すべての浄化槽が稼働することになっています。「水洗化率」については、事業により浄化槽を設置した住宅等を個別に処理区域として公告しているため、100％になる見込み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</si>
</sst>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A7-4A58-B52E-768E592E10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A7-4A58-B52E-768E592E10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46.03</c:v>
                </c:pt>
                <c:pt idx="2">
                  <c:v>48.44</c:v>
                </c:pt>
                <c:pt idx="3">
                  <c:v>46.27</c:v>
                </c:pt>
                <c:pt idx="4">
                  <c:v>45.59</c:v>
                </c:pt>
              </c:numCache>
            </c:numRef>
          </c:val>
          <c:extLst>
            <c:ext xmlns:c16="http://schemas.microsoft.com/office/drawing/2014/chart" uri="{C3380CC4-5D6E-409C-BE32-E72D297353CC}">
              <c16:uniqueId val="{00000000-9CFC-4A55-98DA-48E0D1C8EC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46.36</c:v>
                </c:pt>
                <c:pt idx="3">
                  <c:v>46.45</c:v>
                </c:pt>
                <c:pt idx="4">
                  <c:v>45.36</c:v>
                </c:pt>
              </c:numCache>
            </c:numRef>
          </c:val>
          <c:smooth val="0"/>
          <c:extLst>
            <c:ext xmlns:c16="http://schemas.microsoft.com/office/drawing/2014/chart" uri="{C3380CC4-5D6E-409C-BE32-E72D297353CC}">
              <c16:uniqueId val="{00000001-9CFC-4A55-98DA-48E0D1C8EC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92.25</c:v>
                </c:pt>
                <c:pt idx="1">
                  <c:v>97.96</c:v>
                </c:pt>
                <c:pt idx="2">
                  <c:v>100</c:v>
                </c:pt>
                <c:pt idx="3">
                  <c:v>100</c:v>
                </c:pt>
                <c:pt idx="4">
                  <c:v>98.7</c:v>
                </c:pt>
              </c:numCache>
            </c:numRef>
          </c:val>
          <c:extLst>
            <c:ext xmlns:c16="http://schemas.microsoft.com/office/drawing/2014/chart" uri="{C3380CC4-5D6E-409C-BE32-E72D297353CC}">
              <c16:uniqueId val="{00000000-3222-4B1A-96EA-43423ECC69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83.08</c:v>
                </c:pt>
                <c:pt idx="3">
                  <c:v>82.61</c:v>
                </c:pt>
                <c:pt idx="4">
                  <c:v>82.21</c:v>
                </c:pt>
              </c:numCache>
            </c:numRef>
          </c:val>
          <c:smooth val="0"/>
          <c:extLst>
            <c:ext xmlns:c16="http://schemas.microsoft.com/office/drawing/2014/chart" uri="{C3380CC4-5D6E-409C-BE32-E72D297353CC}">
              <c16:uniqueId val="{00000001-3222-4B1A-96EA-43423ECC69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54.62</c:v>
                </c:pt>
                <c:pt idx="1">
                  <c:v>65.83</c:v>
                </c:pt>
                <c:pt idx="2">
                  <c:v>70.349999999999994</c:v>
                </c:pt>
                <c:pt idx="3">
                  <c:v>65.41</c:v>
                </c:pt>
                <c:pt idx="4">
                  <c:v>63.03</c:v>
                </c:pt>
              </c:numCache>
            </c:numRef>
          </c:val>
          <c:extLst>
            <c:ext xmlns:c16="http://schemas.microsoft.com/office/drawing/2014/chart" uri="{C3380CC4-5D6E-409C-BE32-E72D297353CC}">
              <c16:uniqueId val="{00000000-D1FE-48CD-9CB1-72BD9E1916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c:v>
                </c:pt>
                <c:pt idx="1">
                  <c:v>109.09</c:v>
                </c:pt>
                <c:pt idx="2">
                  <c:v>96.14</c:v>
                </c:pt>
                <c:pt idx="3">
                  <c:v>95.6</c:v>
                </c:pt>
                <c:pt idx="4">
                  <c:v>93.57</c:v>
                </c:pt>
              </c:numCache>
            </c:numRef>
          </c:val>
          <c:smooth val="0"/>
          <c:extLst>
            <c:ext xmlns:c16="http://schemas.microsoft.com/office/drawing/2014/chart" uri="{C3380CC4-5D6E-409C-BE32-E72D297353CC}">
              <c16:uniqueId val="{00000001-D1FE-48CD-9CB1-72BD9E1916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7.07</c:v>
                </c:pt>
                <c:pt idx="1">
                  <c:v>10.37</c:v>
                </c:pt>
                <c:pt idx="2">
                  <c:v>13.88</c:v>
                </c:pt>
                <c:pt idx="3">
                  <c:v>16.5</c:v>
                </c:pt>
                <c:pt idx="4">
                  <c:v>19.27</c:v>
                </c:pt>
              </c:numCache>
            </c:numRef>
          </c:val>
          <c:extLst>
            <c:ext xmlns:c16="http://schemas.microsoft.com/office/drawing/2014/chart" uri="{C3380CC4-5D6E-409C-BE32-E72D297353CC}">
              <c16:uniqueId val="{00000000-FC6C-434D-B7BD-023900EC57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14.11</c:v>
                </c:pt>
                <c:pt idx="1">
                  <c:v>20.059999999999999</c:v>
                </c:pt>
                <c:pt idx="2">
                  <c:v>33.75</c:v>
                </c:pt>
                <c:pt idx="3">
                  <c:v>36.21</c:v>
                </c:pt>
                <c:pt idx="4">
                  <c:v>39.69</c:v>
                </c:pt>
              </c:numCache>
            </c:numRef>
          </c:val>
          <c:smooth val="0"/>
          <c:extLst>
            <c:ext xmlns:c16="http://schemas.microsoft.com/office/drawing/2014/chart" uri="{C3380CC4-5D6E-409C-BE32-E72D297353CC}">
              <c16:uniqueId val="{00000001-FC6C-434D-B7BD-023900EC57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9-4CE3-913C-5EF2788E69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99-4CE3-913C-5EF2788E69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241.21</c:v>
                </c:pt>
                <c:pt idx="1">
                  <c:v>310.44</c:v>
                </c:pt>
                <c:pt idx="2">
                  <c:v>367.22</c:v>
                </c:pt>
                <c:pt idx="3">
                  <c:v>449.31</c:v>
                </c:pt>
                <c:pt idx="4">
                  <c:v>540.71</c:v>
                </c:pt>
              </c:numCache>
            </c:numRef>
          </c:val>
          <c:extLst>
            <c:ext xmlns:c16="http://schemas.microsoft.com/office/drawing/2014/chart" uri="{C3380CC4-5D6E-409C-BE32-E72D297353CC}">
              <c16:uniqueId val="{00000000-87D1-425A-885F-E118C86835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40.119999999999997</c:v>
                </c:pt>
                <c:pt idx="1">
                  <c:v>37.090000000000003</c:v>
                </c:pt>
                <c:pt idx="2">
                  <c:v>237</c:v>
                </c:pt>
                <c:pt idx="3">
                  <c:v>257.23</c:v>
                </c:pt>
                <c:pt idx="4">
                  <c:v>293.54000000000002</c:v>
                </c:pt>
              </c:numCache>
            </c:numRef>
          </c:val>
          <c:smooth val="0"/>
          <c:extLst>
            <c:ext xmlns:c16="http://schemas.microsoft.com/office/drawing/2014/chart" uri="{C3380CC4-5D6E-409C-BE32-E72D297353CC}">
              <c16:uniqueId val="{00000001-87D1-425A-885F-E118C86835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-74.88</c:v>
                </c:pt>
                <c:pt idx="1">
                  <c:v>-285.02999999999997</c:v>
                </c:pt>
                <c:pt idx="2">
                  <c:v>-314.49</c:v>
                </c:pt>
                <c:pt idx="3">
                  <c:v>-439.31</c:v>
                </c:pt>
                <c:pt idx="4">
                  <c:v>-527.54999999999995</c:v>
                </c:pt>
              </c:numCache>
            </c:numRef>
          </c:val>
          <c:extLst>
            <c:ext xmlns:c16="http://schemas.microsoft.com/office/drawing/2014/chart" uri="{C3380CC4-5D6E-409C-BE32-E72D297353CC}">
              <c16:uniqueId val="{00000000-0CE1-4027-B817-23548A52C1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255.28</c:v>
                </c:pt>
                <c:pt idx="1">
                  <c:v>241.94</c:v>
                </c:pt>
                <c:pt idx="2">
                  <c:v>135.35</c:v>
                </c:pt>
                <c:pt idx="3">
                  <c:v>150.91999999999999</c:v>
                </c:pt>
                <c:pt idx="4">
                  <c:v>151.72</c:v>
                </c:pt>
              </c:numCache>
            </c:numRef>
          </c:val>
          <c:smooth val="0"/>
          <c:extLst>
            <c:ext xmlns:c16="http://schemas.microsoft.com/office/drawing/2014/chart" uri="{C3380CC4-5D6E-409C-BE32-E72D297353CC}">
              <c16:uniqueId val="{00000001-0CE1-4027-B817-23548A52C1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1072.49</c:v>
                </c:pt>
                <c:pt idx="1">
                  <c:v>958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86-44F1-B6EC-460AE1F442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782.91</c:v>
                </c:pt>
                <c:pt idx="3">
                  <c:v>783.21</c:v>
                </c:pt>
                <c:pt idx="4">
                  <c:v>902.04</c:v>
                </c:pt>
              </c:numCache>
            </c:numRef>
          </c:val>
          <c:smooth val="0"/>
          <c:extLst>
            <c:ext xmlns:c16="http://schemas.microsoft.com/office/drawing/2014/chart" uri="{C3380CC4-5D6E-409C-BE32-E72D297353CC}">
              <c16:uniqueId val="{00000001-7486-44F1-B6EC-460AE1F442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45.66</c:v>
                </c:pt>
                <c:pt idx="1">
                  <c:v>52.48</c:v>
                </c:pt>
                <c:pt idx="2">
                  <c:v>54.92</c:v>
                </c:pt>
                <c:pt idx="3">
                  <c:v>51.52</c:v>
                </c:pt>
                <c:pt idx="4">
                  <c:v>50.01</c:v>
                </c:pt>
              </c:numCache>
            </c:numRef>
          </c:val>
          <c:extLst>
            <c:ext xmlns:c16="http://schemas.microsoft.com/office/drawing/2014/chart" uri="{C3380CC4-5D6E-409C-BE32-E72D297353CC}">
              <c16:uniqueId val="{00000000-0B2D-4D59-B790-637339F033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49.38</c:v>
                </c:pt>
                <c:pt idx="3">
                  <c:v>48.53</c:v>
                </c:pt>
                <c:pt idx="4">
                  <c:v>46.11</c:v>
                </c:pt>
              </c:numCache>
            </c:numRef>
          </c:val>
          <c:smooth val="0"/>
          <c:extLst>
            <c:ext xmlns:c16="http://schemas.microsoft.com/office/drawing/2014/chart" uri="{C3380CC4-5D6E-409C-BE32-E72D297353CC}">
              <c16:uniqueId val="{00000001-0B2D-4D59-B790-637339F033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368.56</c:v>
                </c:pt>
                <c:pt idx="1">
                  <c:v>320.88</c:v>
                </c:pt>
                <c:pt idx="2">
                  <c:v>307.08</c:v>
                </c:pt>
                <c:pt idx="3">
                  <c:v>324.66000000000003</c:v>
                </c:pt>
                <c:pt idx="4">
                  <c:v>337.12</c:v>
                </c:pt>
              </c:numCache>
            </c:numRef>
          </c:val>
          <c:extLst>
            <c:ext xmlns:c16="http://schemas.microsoft.com/office/drawing/2014/chart" uri="{C3380CC4-5D6E-409C-BE32-E72D297353CC}">
              <c16:uniqueId val="{00000000-6BA9-4811-A679-4CC88CBD3C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316.97000000000003</c:v>
                </c:pt>
                <c:pt idx="3">
                  <c:v>326.17</c:v>
                </c:pt>
                <c:pt idx="4">
                  <c:v>336.93</c:v>
                </c:pt>
              </c:numCache>
            </c:numRef>
          </c:val>
          <c:smooth val="0"/>
          <c:extLst>
            <c:ext xmlns:c16="http://schemas.microsoft.com/office/drawing/2014/chart" uri="{C3380CC4-5D6E-409C-BE32-E72D297353CC}">
              <c16:uniqueId val="{00000001-6BA9-4811-A679-4CC88CBD3C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 zoomScale="70" zoomScaleNormal="70" workbookViewId="0">
      <selection activeCell="BR6" sqref="BR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熊本県　長洲町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15506</v>
      </c>
      <c r="AM8" s="42"/>
      <c r="AN8" s="42"/>
      <c r="AO8" s="42"/>
      <c r="AP8" s="42"/>
      <c r="AQ8" s="42"/>
      <c r="AR8" s="42"/>
      <c r="AS8" s="42"/>
      <c r="AT8" s="35">
        <f>データ!T6</f>
        <v>19.440000000000001</v>
      </c>
      <c r="AU8" s="35"/>
      <c r="AV8" s="35"/>
      <c r="AW8" s="35"/>
      <c r="AX8" s="35"/>
      <c r="AY8" s="35"/>
      <c r="AZ8" s="35"/>
      <c r="BA8" s="35"/>
      <c r="BB8" s="35">
        <f>データ!U6</f>
        <v>797.63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2.86</v>
      </c>
      <c r="J10" s="35"/>
      <c r="K10" s="35"/>
      <c r="L10" s="35"/>
      <c r="M10" s="35"/>
      <c r="N10" s="35"/>
      <c r="O10" s="35"/>
      <c r="P10" s="35">
        <f>データ!P6</f>
        <v>1</v>
      </c>
      <c r="Q10" s="35"/>
      <c r="R10" s="35"/>
      <c r="S10" s="35"/>
      <c r="T10" s="35"/>
      <c r="U10" s="35"/>
      <c r="V10" s="35"/>
      <c r="W10" s="35">
        <f>データ!Q6</f>
        <v>100</v>
      </c>
      <c r="X10" s="35"/>
      <c r="Y10" s="35"/>
      <c r="Z10" s="35"/>
      <c r="AA10" s="35"/>
      <c r="AB10" s="35"/>
      <c r="AC10" s="35"/>
      <c r="AD10" s="42">
        <f>データ!R6</f>
        <v>3517</v>
      </c>
      <c r="AE10" s="42"/>
      <c r="AF10" s="42"/>
      <c r="AG10" s="42"/>
      <c r="AH10" s="42"/>
      <c r="AI10" s="42"/>
      <c r="AJ10" s="42"/>
      <c r="AK10" s="2"/>
      <c r="AL10" s="42">
        <f>データ!V6</f>
        <v>154</v>
      </c>
      <c r="AM10" s="42"/>
      <c r="AN10" s="42"/>
      <c r="AO10" s="42"/>
      <c r="AP10" s="42"/>
      <c r="AQ10" s="42"/>
      <c r="AR10" s="42"/>
      <c r="AS10" s="42"/>
      <c r="AT10" s="35">
        <f>データ!W6</f>
        <v>0.03</v>
      </c>
      <c r="AU10" s="35"/>
      <c r="AV10" s="35"/>
      <c r="AW10" s="35"/>
      <c r="AX10" s="35"/>
      <c r="AY10" s="35"/>
      <c r="AZ10" s="35"/>
      <c r="BA10" s="35"/>
      <c r="BB10" s="35">
        <f>データ!X6</f>
        <v>5133.33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Sst7a7+1QjcehgZC34Mp/PrxxeVny/35a2SkeQ286EXwKvMCdseeCCFjvwNng54/eSUJqc0KRpswm7WqRbga+A==" saltValue="VwvnBa1mXaB/P+gNkftz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433683</v>
      </c>
      <c r="D6" s="19">
        <f t="shared" si="3"/>
        <v>46</v>
      </c>
      <c r="E6" s="19">
        <f t="shared" si="3"/>
        <v>18</v>
      </c>
      <c r="F6" s="19">
        <f t="shared" si="3"/>
        <v>1</v>
      </c>
      <c r="G6" s="19">
        <f t="shared" si="3"/>
        <v>0</v>
      </c>
      <c r="H6" s="19" t="str">
        <f t="shared" si="3"/>
        <v>熊本県　長洲町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2.86</v>
      </c>
      <c r="P6" s="20">
        <f t="shared" si="3"/>
        <v>1</v>
      </c>
      <c r="Q6" s="20">
        <f t="shared" si="3"/>
        <v>100</v>
      </c>
      <c r="R6" s="20">
        <f t="shared" si="3"/>
        <v>3517</v>
      </c>
      <c r="S6" s="20">
        <f t="shared" si="3"/>
        <v>15506</v>
      </c>
      <c r="T6" s="20">
        <f t="shared" si="3"/>
        <v>19.440000000000001</v>
      </c>
      <c r="U6" s="20">
        <f t="shared" si="3"/>
        <v>797.63</v>
      </c>
      <c r="V6" s="20">
        <f t="shared" si="3"/>
        <v>154</v>
      </c>
      <c r="W6" s="20">
        <f t="shared" si="3"/>
        <v>0.03</v>
      </c>
      <c r="X6" s="20">
        <f t="shared" si="3"/>
        <v>5133.33</v>
      </c>
      <c r="Y6" s="21">
        <f>IF(Y7="",NA(),Y7)</f>
        <v>54.62</v>
      </c>
      <c r="Z6" s="21">
        <f t="shared" ref="Z6:AH6" si="4">IF(Z7="",NA(),Z7)</f>
        <v>65.83</v>
      </c>
      <c r="AA6" s="21">
        <f t="shared" si="4"/>
        <v>70.349999999999994</v>
      </c>
      <c r="AB6" s="21">
        <f t="shared" si="4"/>
        <v>65.41</v>
      </c>
      <c r="AC6" s="21">
        <f t="shared" si="4"/>
        <v>63.03</v>
      </c>
      <c r="AD6" s="21">
        <f t="shared" si="4"/>
        <v>105.3</v>
      </c>
      <c r="AE6" s="21">
        <f t="shared" si="4"/>
        <v>109.09</v>
      </c>
      <c r="AF6" s="21">
        <f t="shared" si="4"/>
        <v>96.14</v>
      </c>
      <c r="AG6" s="21">
        <f t="shared" si="4"/>
        <v>95.6</v>
      </c>
      <c r="AH6" s="21">
        <f t="shared" si="4"/>
        <v>93.57</v>
      </c>
      <c r="AI6" s="20" t="str">
        <f>IF(AI7="","",IF(AI7="-","【-】","【"&amp;SUBSTITUTE(TEXT(AI7,"#,##0.00"),"-","△")&amp;"】"))</f>
        <v>【93.47】</v>
      </c>
      <c r="AJ6" s="21">
        <f>IF(AJ7="",NA(),AJ7)</f>
        <v>241.21</v>
      </c>
      <c r="AK6" s="21">
        <f t="shared" ref="AK6:AS6" si="5">IF(AK7="",NA(),AK7)</f>
        <v>310.44</v>
      </c>
      <c r="AL6" s="21">
        <f t="shared" si="5"/>
        <v>367.22</v>
      </c>
      <c r="AM6" s="21">
        <f t="shared" si="5"/>
        <v>449.31</v>
      </c>
      <c r="AN6" s="21">
        <f t="shared" si="5"/>
        <v>540.71</v>
      </c>
      <c r="AO6" s="21">
        <f t="shared" si="5"/>
        <v>40.119999999999997</v>
      </c>
      <c r="AP6" s="21">
        <f t="shared" si="5"/>
        <v>37.090000000000003</v>
      </c>
      <c r="AQ6" s="21">
        <f t="shared" si="5"/>
        <v>237</v>
      </c>
      <c r="AR6" s="21">
        <f t="shared" si="5"/>
        <v>257.23</v>
      </c>
      <c r="AS6" s="21">
        <f t="shared" si="5"/>
        <v>293.54000000000002</v>
      </c>
      <c r="AT6" s="20" t="str">
        <f>IF(AT7="","",IF(AT7="-","【-】","【"&amp;SUBSTITUTE(TEXT(AT7,"#,##0.00"),"-","△")&amp;"】"))</f>
        <v>【264.35】</v>
      </c>
      <c r="AU6" s="21">
        <f>IF(AU7="",NA(),AU7)</f>
        <v>-74.88</v>
      </c>
      <c r="AV6" s="21">
        <f t="shared" ref="AV6:BD6" si="6">IF(AV7="",NA(),AV7)</f>
        <v>-285.02999999999997</v>
      </c>
      <c r="AW6" s="21">
        <f t="shared" si="6"/>
        <v>-314.49</v>
      </c>
      <c r="AX6" s="21">
        <f t="shared" si="6"/>
        <v>-439.31</v>
      </c>
      <c r="AY6" s="21">
        <f t="shared" si="6"/>
        <v>-527.54999999999995</v>
      </c>
      <c r="AZ6" s="21">
        <f t="shared" si="6"/>
        <v>255.28</v>
      </c>
      <c r="BA6" s="21">
        <f t="shared" si="6"/>
        <v>241.94</v>
      </c>
      <c r="BB6" s="21">
        <f t="shared" si="6"/>
        <v>135.35</v>
      </c>
      <c r="BC6" s="21">
        <f t="shared" si="6"/>
        <v>150.91999999999999</v>
      </c>
      <c r="BD6" s="21">
        <f t="shared" si="6"/>
        <v>151.72</v>
      </c>
      <c r="BE6" s="20" t="str">
        <f>IF(BE7="","",IF(BE7="-","【-】","【"&amp;SUBSTITUTE(TEXT(BE7,"#,##0.00"),"-","△")&amp;"】"))</f>
        <v>【155.91】</v>
      </c>
      <c r="BF6" s="21">
        <f>IF(BF7="",NA(),BF7)</f>
        <v>1072.49</v>
      </c>
      <c r="BG6" s="21">
        <f t="shared" ref="BG6:BO6" si="7">IF(BG7="",NA(),BG7)</f>
        <v>958</v>
      </c>
      <c r="BH6" s="20">
        <f t="shared" si="7"/>
        <v>0</v>
      </c>
      <c r="BI6" s="20">
        <f t="shared" si="7"/>
        <v>0</v>
      </c>
      <c r="BJ6" s="20">
        <f t="shared" si="7"/>
        <v>0</v>
      </c>
      <c r="BK6" s="21">
        <f t="shared" si="7"/>
        <v>918.36</v>
      </c>
      <c r="BL6" s="21">
        <f t="shared" si="7"/>
        <v>860.05</v>
      </c>
      <c r="BM6" s="21">
        <f t="shared" si="7"/>
        <v>782.91</v>
      </c>
      <c r="BN6" s="21">
        <f t="shared" si="7"/>
        <v>783.21</v>
      </c>
      <c r="BO6" s="21">
        <f t="shared" si="7"/>
        <v>902.04</v>
      </c>
      <c r="BP6" s="20" t="str">
        <f>IF(BP7="","",IF(BP7="-","【-】","【"&amp;SUBSTITUTE(TEXT(BP7,"#,##0.00"),"-","△")&amp;"】"))</f>
        <v>【881.57】</v>
      </c>
      <c r="BQ6" s="21">
        <f>IF(BQ7="",NA(),BQ7)</f>
        <v>45.66</v>
      </c>
      <c r="BR6" s="21">
        <f t="shared" ref="BR6:BZ6" si="8">IF(BR7="",NA(),BR7)</f>
        <v>52.48</v>
      </c>
      <c r="BS6" s="21">
        <f t="shared" si="8"/>
        <v>54.92</v>
      </c>
      <c r="BT6" s="21">
        <f t="shared" si="8"/>
        <v>51.52</v>
      </c>
      <c r="BU6" s="21">
        <f t="shared" si="8"/>
        <v>50.01</v>
      </c>
      <c r="BV6" s="21">
        <f t="shared" si="8"/>
        <v>50.94</v>
      </c>
      <c r="BW6" s="21">
        <f t="shared" si="8"/>
        <v>44.86</v>
      </c>
      <c r="BX6" s="21">
        <f t="shared" si="8"/>
        <v>49.38</v>
      </c>
      <c r="BY6" s="21">
        <f t="shared" si="8"/>
        <v>48.53</v>
      </c>
      <c r="BZ6" s="21">
        <f t="shared" si="8"/>
        <v>46.11</v>
      </c>
      <c r="CA6" s="20" t="str">
        <f>IF(CA7="","",IF(CA7="-","【-】","【"&amp;SUBSTITUTE(TEXT(CA7,"#,##0.00"),"-","△")&amp;"】"))</f>
        <v>【46.46】</v>
      </c>
      <c r="CB6" s="21">
        <f>IF(CB7="",NA(),CB7)</f>
        <v>368.56</v>
      </c>
      <c r="CC6" s="21">
        <f t="shared" ref="CC6:CK6" si="9">IF(CC7="",NA(),CC7)</f>
        <v>320.88</v>
      </c>
      <c r="CD6" s="21">
        <f t="shared" si="9"/>
        <v>307.08</v>
      </c>
      <c r="CE6" s="21">
        <f t="shared" si="9"/>
        <v>324.66000000000003</v>
      </c>
      <c r="CF6" s="21">
        <f t="shared" si="9"/>
        <v>337.12</v>
      </c>
      <c r="CG6" s="21">
        <f t="shared" si="9"/>
        <v>371.2</v>
      </c>
      <c r="CH6" s="21">
        <f t="shared" si="9"/>
        <v>496.36</v>
      </c>
      <c r="CI6" s="21">
        <f t="shared" si="9"/>
        <v>316.97000000000003</v>
      </c>
      <c r="CJ6" s="21">
        <f t="shared" si="9"/>
        <v>326.17</v>
      </c>
      <c r="CK6" s="21">
        <f t="shared" si="9"/>
        <v>336.93</v>
      </c>
      <c r="CL6" s="20" t="str">
        <f>IF(CL7="","",IF(CL7="-","【-】","【"&amp;SUBSTITUTE(TEXT(CL7,"#,##0.00"),"-","△")&amp;"】"))</f>
        <v>【339.86】</v>
      </c>
      <c r="CM6" s="21">
        <f>IF(CM7="",NA(),CM7)</f>
        <v>50</v>
      </c>
      <c r="CN6" s="21">
        <f t="shared" ref="CN6:CV6" si="10">IF(CN7="",NA(),CN7)</f>
        <v>46.03</v>
      </c>
      <c r="CO6" s="21">
        <f t="shared" si="10"/>
        <v>48.44</v>
      </c>
      <c r="CP6" s="21">
        <f t="shared" si="10"/>
        <v>46.27</v>
      </c>
      <c r="CQ6" s="21">
        <f t="shared" si="10"/>
        <v>45.59</v>
      </c>
      <c r="CR6" s="21">
        <f t="shared" si="10"/>
        <v>47.29</v>
      </c>
      <c r="CS6" s="21">
        <f t="shared" si="10"/>
        <v>54.73</v>
      </c>
      <c r="CT6" s="21">
        <f t="shared" si="10"/>
        <v>46.36</v>
      </c>
      <c r="CU6" s="21">
        <f t="shared" si="10"/>
        <v>46.45</v>
      </c>
      <c r="CV6" s="21">
        <f t="shared" si="10"/>
        <v>45.36</v>
      </c>
      <c r="CW6" s="20" t="str">
        <f>IF(CW7="","",IF(CW7="-","【-】","【"&amp;SUBSTITUTE(TEXT(CW7,"#,##0.00"),"-","△")&amp;"】"))</f>
        <v>【45.78】</v>
      </c>
      <c r="CX6" s="21">
        <f>IF(CX7="",NA(),CX7)</f>
        <v>92.25</v>
      </c>
      <c r="CY6" s="21">
        <f t="shared" ref="CY6:DG6" si="11">IF(CY7="",NA(),CY7)</f>
        <v>97.96</v>
      </c>
      <c r="CZ6" s="21">
        <f t="shared" si="11"/>
        <v>100</v>
      </c>
      <c r="DA6" s="21">
        <f t="shared" si="11"/>
        <v>100</v>
      </c>
      <c r="DB6" s="21">
        <f t="shared" si="11"/>
        <v>98.7</v>
      </c>
      <c r="DC6" s="21">
        <f t="shared" si="11"/>
        <v>57.74</v>
      </c>
      <c r="DD6" s="21">
        <f t="shared" si="11"/>
        <v>54.72</v>
      </c>
      <c r="DE6" s="21">
        <f t="shared" si="11"/>
        <v>83.08</v>
      </c>
      <c r="DF6" s="21">
        <f t="shared" si="11"/>
        <v>82.61</v>
      </c>
      <c r="DG6" s="21">
        <f t="shared" si="11"/>
        <v>82.21</v>
      </c>
      <c r="DH6" s="20" t="str">
        <f>IF(DH7="","",IF(DH7="-","【-】","【"&amp;SUBSTITUTE(TEXT(DH7,"#,##0.00"),"-","△")&amp;"】"))</f>
        <v>【81.82】</v>
      </c>
      <c r="DI6" s="21">
        <f>IF(DI7="",NA(),DI7)</f>
        <v>7.07</v>
      </c>
      <c r="DJ6" s="21">
        <f t="shared" ref="DJ6:DR6" si="12">IF(DJ7="",NA(),DJ7)</f>
        <v>10.37</v>
      </c>
      <c r="DK6" s="21">
        <f t="shared" si="12"/>
        <v>13.88</v>
      </c>
      <c r="DL6" s="21">
        <f t="shared" si="12"/>
        <v>16.5</v>
      </c>
      <c r="DM6" s="21">
        <f t="shared" si="12"/>
        <v>19.27</v>
      </c>
      <c r="DN6" s="21">
        <f t="shared" si="12"/>
        <v>14.11</v>
      </c>
      <c r="DO6" s="21">
        <f t="shared" si="12"/>
        <v>20.059999999999999</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433683</v>
      </c>
      <c r="D7" s="23">
        <v>46</v>
      </c>
      <c r="E7" s="23">
        <v>18</v>
      </c>
      <c r="F7" s="23">
        <v>1</v>
      </c>
      <c r="G7" s="23">
        <v>0</v>
      </c>
      <c r="H7" s="23" t="s">
        <v>96</v>
      </c>
      <c r="I7" s="23" t="s">
        <v>97</v>
      </c>
      <c r="J7" s="23" t="s">
        <v>98</v>
      </c>
      <c r="K7" s="23" t="s">
        <v>99</v>
      </c>
      <c r="L7" s="23" t="s">
        <v>100</v>
      </c>
      <c r="M7" s="23" t="s">
        <v>101</v>
      </c>
      <c r="N7" s="24" t="s">
        <v>102</v>
      </c>
      <c r="O7" s="24">
        <v>2.86</v>
      </c>
      <c r="P7" s="24">
        <v>1</v>
      </c>
      <c r="Q7" s="24">
        <v>100</v>
      </c>
      <c r="R7" s="24">
        <v>3517</v>
      </c>
      <c r="S7" s="24">
        <v>15506</v>
      </c>
      <c r="T7" s="24">
        <v>19.440000000000001</v>
      </c>
      <c r="U7" s="24">
        <v>797.63</v>
      </c>
      <c r="V7" s="24">
        <v>154</v>
      </c>
      <c r="W7" s="24">
        <v>0.03</v>
      </c>
      <c r="X7" s="24">
        <v>5133.33</v>
      </c>
      <c r="Y7" s="24">
        <v>54.62</v>
      </c>
      <c r="Z7" s="24">
        <v>65.83</v>
      </c>
      <c r="AA7" s="24">
        <v>70.349999999999994</v>
      </c>
      <c r="AB7" s="24">
        <v>65.41</v>
      </c>
      <c r="AC7" s="24">
        <v>63.03</v>
      </c>
      <c r="AD7" s="24">
        <v>105.3</v>
      </c>
      <c r="AE7" s="24">
        <v>109.09</v>
      </c>
      <c r="AF7" s="24">
        <v>96.14</v>
      </c>
      <c r="AG7" s="24">
        <v>95.6</v>
      </c>
      <c r="AH7" s="24">
        <v>93.57</v>
      </c>
      <c r="AI7" s="24">
        <v>93.47</v>
      </c>
      <c r="AJ7" s="24">
        <v>241.21</v>
      </c>
      <c r="AK7" s="24">
        <v>310.44</v>
      </c>
      <c r="AL7" s="24">
        <v>367.22</v>
      </c>
      <c r="AM7" s="24">
        <v>449.31</v>
      </c>
      <c r="AN7" s="24">
        <v>540.71</v>
      </c>
      <c r="AO7" s="24">
        <v>40.119999999999997</v>
      </c>
      <c r="AP7" s="24">
        <v>37.090000000000003</v>
      </c>
      <c r="AQ7" s="24">
        <v>237</v>
      </c>
      <c r="AR7" s="24">
        <v>257.23</v>
      </c>
      <c r="AS7" s="24">
        <v>293.54000000000002</v>
      </c>
      <c r="AT7" s="24">
        <v>264.35000000000002</v>
      </c>
      <c r="AU7" s="24">
        <v>-74.88</v>
      </c>
      <c r="AV7" s="24">
        <v>-285.02999999999997</v>
      </c>
      <c r="AW7" s="24">
        <v>-314.49</v>
      </c>
      <c r="AX7" s="24">
        <v>-439.31</v>
      </c>
      <c r="AY7" s="24">
        <v>-527.54999999999995</v>
      </c>
      <c r="AZ7" s="24">
        <v>255.28</v>
      </c>
      <c r="BA7" s="24">
        <v>241.94</v>
      </c>
      <c r="BB7" s="24">
        <v>135.35</v>
      </c>
      <c r="BC7" s="24">
        <v>150.91999999999999</v>
      </c>
      <c r="BD7" s="24">
        <v>151.72</v>
      </c>
      <c r="BE7" s="24">
        <v>155.91</v>
      </c>
      <c r="BF7" s="24">
        <v>1072.49</v>
      </c>
      <c r="BG7" s="24">
        <v>958</v>
      </c>
      <c r="BH7" s="24">
        <v>0</v>
      </c>
      <c r="BI7" s="24">
        <v>0</v>
      </c>
      <c r="BJ7" s="24">
        <v>0</v>
      </c>
      <c r="BK7" s="24">
        <v>918.36</v>
      </c>
      <c r="BL7" s="24">
        <v>860.05</v>
      </c>
      <c r="BM7" s="24">
        <v>782.91</v>
      </c>
      <c r="BN7" s="24">
        <v>783.21</v>
      </c>
      <c r="BO7" s="24">
        <v>902.04</v>
      </c>
      <c r="BP7" s="24">
        <v>881.57</v>
      </c>
      <c r="BQ7" s="24">
        <v>45.66</v>
      </c>
      <c r="BR7" s="24">
        <v>52.48</v>
      </c>
      <c r="BS7" s="24">
        <v>54.92</v>
      </c>
      <c r="BT7" s="24">
        <v>51.52</v>
      </c>
      <c r="BU7" s="24">
        <v>50.01</v>
      </c>
      <c r="BV7" s="24">
        <v>50.94</v>
      </c>
      <c r="BW7" s="24">
        <v>44.86</v>
      </c>
      <c r="BX7" s="24">
        <v>49.38</v>
      </c>
      <c r="BY7" s="24">
        <v>48.53</v>
      </c>
      <c r="BZ7" s="24">
        <v>46.11</v>
      </c>
      <c r="CA7" s="24">
        <v>46.46</v>
      </c>
      <c r="CB7" s="24">
        <v>368.56</v>
      </c>
      <c r="CC7" s="24">
        <v>320.88</v>
      </c>
      <c r="CD7" s="24">
        <v>307.08</v>
      </c>
      <c r="CE7" s="24">
        <v>324.66000000000003</v>
      </c>
      <c r="CF7" s="24">
        <v>337.12</v>
      </c>
      <c r="CG7" s="24">
        <v>371.2</v>
      </c>
      <c r="CH7" s="24">
        <v>496.36</v>
      </c>
      <c r="CI7" s="24">
        <v>316.97000000000003</v>
      </c>
      <c r="CJ7" s="24">
        <v>326.17</v>
      </c>
      <c r="CK7" s="24">
        <v>336.93</v>
      </c>
      <c r="CL7" s="24">
        <v>339.86</v>
      </c>
      <c r="CM7" s="24">
        <v>50</v>
      </c>
      <c r="CN7" s="24">
        <v>46.03</v>
      </c>
      <c r="CO7" s="24">
        <v>48.44</v>
      </c>
      <c r="CP7" s="24">
        <v>46.27</v>
      </c>
      <c r="CQ7" s="24">
        <v>45.59</v>
      </c>
      <c r="CR7" s="24">
        <v>47.29</v>
      </c>
      <c r="CS7" s="24">
        <v>54.73</v>
      </c>
      <c r="CT7" s="24">
        <v>46.36</v>
      </c>
      <c r="CU7" s="24">
        <v>46.45</v>
      </c>
      <c r="CV7" s="24">
        <v>45.36</v>
      </c>
      <c r="CW7" s="24">
        <v>45.78</v>
      </c>
      <c r="CX7" s="24">
        <v>92.25</v>
      </c>
      <c r="CY7" s="24">
        <v>97.96</v>
      </c>
      <c r="CZ7" s="24">
        <v>100</v>
      </c>
      <c r="DA7" s="24">
        <v>100</v>
      </c>
      <c r="DB7" s="24">
        <v>98.7</v>
      </c>
      <c r="DC7" s="24">
        <v>57.74</v>
      </c>
      <c r="DD7" s="24">
        <v>54.72</v>
      </c>
      <c r="DE7" s="24">
        <v>83.08</v>
      </c>
      <c r="DF7" s="24">
        <v>82.61</v>
      </c>
      <c r="DG7" s="24">
        <v>82.21</v>
      </c>
      <c r="DH7" s="24">
        <v>81.819999999999993</v>
      </c>
      <c r="DI7" s="24">
        <v>7.07</v>
      </c>
      <c r="DJ7" s="24">
        <v>10.37</v>
      </c>
      <c r="DK7" s="24">
        <v>13.88</v>
      </c>
      <c r="DL7" s="24">
        <v>16.5</v>
      </c>
      <c r="DM7" s="24">
        <v>19.27</v>
      </c>
      <c r="DN7" s="24">
        <v>14.11</v>
      </c>
      <c r="DO7" s="24">
        <v>20.059999999999999</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n269</cp:lastModifiedBy>
  <cp:lastPrinted>2024-01-26T00:21:09Z</cp:lastPrinted>
  <dcterms:created xsi:type="dcterms:W3CDTF">2023-12-12T01:09:15Z</dcterms:created>
  <dcterms:modified xsi:type="dcterms:W3CDTF">2024-02-02T02:53:49Z</dcterms:modified>
  <cp:category/>
</cp:coreProperties>
</file>