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n269\Desktop\【県市町村課：131〆】公営企業に係る経営比較分析表（令和４年度決算）の分析等について（依頼）\提出③(個別、特地修正)\"/>
    </mc:Choice>
  </mc:AlternateContent>
  <xr:revisionPtr revIDLastSave="0" documentId="13_ncr:1_{E797C06D-B802-480F-834E-3341F532C906}" xr6:coauthVersionLast="47" xr6:coauthVersionMax="47" xr10:uidLastSave="{00000000-0000-0000-0000-000000000000}"/>
  <workbookProtection workbookAlgorithmName="SHA-512" workbookHashValue="ACBrBXGaCKGiqLFiuDxInh4iRTCSHJNOWKxjjhRRrD99wzELppVmLnj3tdF4TIbIeDbamfFGMUajIUjfv6tW6g==" workbookSaltValue="cjxrf4vynAM7sOqdq7Q82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R6" i="5"/>
  <c r="AD10" i="4" s="1"/>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W10" i="4"/>
  <c r="P10" i="4"/>
  <c r="I10" i="4"/>
  <c r="B10" i="4"/>
  <c r="BB8" i="4"/>
  <c r="AT8" i="4"/>
  <c r="AL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<sst xmlns="http://schemas.openxmlformats.org/spreadsheetml/2006/main" count="253" uniqueCount="117">
  <si>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</si>
  <si>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</si>
  <si>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</si>
  <si>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</si>
  <si>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</si>
  <si>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</si>
  <si>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</si>
  <si>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</si>
  <si>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</si>
  <si>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</si>
  <si>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</si>
  <si>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</si>
  <si>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</si>
  <si>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</si>
  <si>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</si>
  <si>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</si>
  <si>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</si>
  <si>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</si>
  <si>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</si>
  <si>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</si>
  <si>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</si>
  <si>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</si>
  <si>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</si>
  <si>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</si>
  <si>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</si>
  <si>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</si>
  <si>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</si>
  <si>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</si>
  <si>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</si>
  <si>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</si>
  <si>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</si>
  <si>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</si>
  <si>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</si>
  <si>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</si>
  <si>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</si>
  <si>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</si>
  <si>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</si>
  <si>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</si>
  <si>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</si>
  <si>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</si>
  <si>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</si>
  <si>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</si>
  <si>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</si>
  <si>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</si>
  <si>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</si>
  <si>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</si>
  <si>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</si>
  <si>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</si>
  <si>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</si>
  <si>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</si>
  <si>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</si>
  <si>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</si>
  <si>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</si>
  <si>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</si>
  <si>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</si>
  <si>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</si>
  <si>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</si>
  <si>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</si>
  <si>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</si>
  <si>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</si>
  <si>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</si>
  <si>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</si>
  <si>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</si>
  <si>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</si>
  <si>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</si>
  <si>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</si>
  <si>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</si>
  <si>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</si>
  <si>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</si>
  <si>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</si>
  <si>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</si>
  <si>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</si>
  <si>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</si>
  <si>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</si>
  <si>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</si>
  <si>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</si>
  <si>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</si>
  <si>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</si>
  <si>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</si>
  <si>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</si>
  <si>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</si>
  <si>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</si>
  <si>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</si>
  <si>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</si>
  <si>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</si>
  <si>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</si>
  <si>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</si>
  <si>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</si>
  <si>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</si>
  <si>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</si>
  <si>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</si>
  <si>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</si>
  <si>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</si>
  <si>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</si>
  <si>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</si>
  <si>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</si>
  <si>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</si>
  <si>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</si>
  <si>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</si>
  <si>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</si>
  <si>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</si>
  <si>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</si>
  <si>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</si>
  <si>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</si>
  <si>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</si>
  <si>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</si>
  <si>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</si>
  <si>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</si>
  <si>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</si>
  <si>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</si>
  <si>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</si>
  <si>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</si>
  <si>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</si>
  <si>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</si>
  <si>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事業で浄化槽を整備したのが平成15年度、16年度であるため、供用開始後19年～20年を経過していますが、毎月、定期点検を実施しており浄化槽本体に故障はなく良好に稼働しています。機器設備についてもブロアー装置の修繕・交換等の維持管理の範囲で対応可能となっています。</t>
    <phoneticPr fontId="4"/>
  </si>
  <si>
    <t>公共下水道の整備が効率的でない地域において公共下水道と同等の汚水処理を行うことで、生活環境及び衛生の向上を目的として事業を行っているため、使用料ですべての経費を賄うことは今後も難しい状況となっています。当事業単独で経営指標を評価すると「累積欠損金比率」や「流動比率」等が年々悪化しておりますが、公共下水道事業、個別排水処理事業とあわせた3事業を一つの公営企業として経営し、おおむね良好な経営状況となっています。</t>
    <phoneticPr fontId="4"/>
  </si>
  <si>
    <t>維持管理などにかかる経費が使用料などの収入を上回っているため「経常収支比率」は100％を下回り「累積欠損金比率」が700.80％と欠損が生じているうえ、「流動比率」についても現金不足から△1,127.27％と類似団体平均を大きく下回っています。この欠損及び現金不足については、平成29年度に公共下水道事業、個別排水処理事業と併せて下水道事業会計を設けて、公共下水道事業から生じる利益をもって補填することにより、今後も安定した経営ができる見込みとなっています。「企業債残高対事業規模比率」については令和2年度より企業債残高のうち将来において一般会計繰入金を原資に償還する予定の額を控除して計上したため、0％となっています。「経費回収率」については、類似団体平均を下回っており汚水処理にかかる費用を使用料で賄えておらず、減少が続いています。「汚水処理原価」についても410.26円と類似団体平均を大きく上回っており、増加が続いています。今後も維持管理費等を抑制して、経営改善を図っていきます。「施設利用率」については37基の浄化槽すべてが稼働中の状況ですが、使用者数の減少もあり43.48％と類似団体平均を大きく下回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</si>
</sst>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9-4080-BD94-04125ADD25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69-4080-BD94-04125ADD25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47.83</c:v>
                </c:pt>
                <c:pt idx="1">
                  <c:v>45.65</c:v>
                </c:pt>
                <c:pt idx="2">
                  <c:v>43.48</c:v>
                </c:pt>
                <c:pt idx="3">
                  <c:v>43.48</c:v>
                </c:pt>
                <c:pt idx="4">
                  <c:v>43.48</c:v>
                </c:pt>
              </c:numCache>
            </c:numRef>
          </c:val>
          <c:extLst>
            <c:ext xmlns:c16="http://schemas.microsoft.com/office/drawing/2014/chart" uri="{C3380CC4-5D6E-409C-BE32-E72D297353CC}">
              <c16:uniqueId val="{00000000-296A-48BE-BCCF-D24A854F86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96A-48BE-BCCF-D24A854F86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DC1-4E0E-BDE5-253F3889A6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2DC1-4E0E-BDE5-253F3889A6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68.45</c:v>
                </c:pt>
                <c:pt idx="1">
                  <c:v>65.91</c:v>
                </c:pt>
                <c:pt idx="2">
                  <c:v>63.65</c:v>
                </c:pt>
                <c:pt idx="3">
                  <c:v>60.79</c:v>
                </c:pt>
                <c:pt idx="4">
                  <c:v>59.11</c:v>
                </c:pt>
              </c:numCache>
            </c:numRef>
          </c:val>
          <c:extLst>
            <c:ext xmlns:c16="http://schemas.microsoft.com/office/drawing/2014/chart" uri="{C3380CC4-5D6E-409C-BE32-E72D297353CC}">
              <c16:uniqueId val="{00000000-0148-4FF1-B694-66545ACF71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0148-4FF1-B694-66545ACF71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11.53</c:v>
                </c:pt>
                <c:pt idx="1">
                  <c:v>17.29</c:v>
                </c:pt>
                <c:pt idx="2">
                  <c:v>23.06</c:v>
                </c:pt>
                <c:pt idx="3">
                  <c:v>28.82</c:v>
                </c:pt>
                <c:pt idx="4">
                  <c:v>34.58</c:v>
                </c:pt>
              </c:numCache>
            </c:numRef>
          </c:val>
          <c:extLst>
            <c:ext xmlns:c16="http://schemas.microsoft.com/office/drawing/2014/chart" uri="{C3380CC4-5D6E-409C-BE32-E72D297353CC}">
              <c16:uniqueId val="{00000000-2C47-43E4-A312-49189F8856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2C47-43E4-A312-49189F8856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90-4867-9EF6-C10A889F5C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90-4867-9EF6-C10A889F5C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163.9</c:v>
                </c:pt>
                <c:pt idx="1">
                  <c:v>273.83</c:v>
                </c:pt>
                <c:pt idx="2">
                  <c:v>396.34</c:v>
                </c:pt>
                <c:pt idx="3">
                  <c:v>538.92999999999995</c:v>
                </c:pt>
                <c:pt idx="4">
                  <c:v>700.8</c:v>
                </c:pt>
              </c:numCache>
            </c:numRef>
          </c:val>
          <c:extLst>
            <c:ext xmlns:c16="http://schemas.microsoft.com/office/drawing/2014/chart" uri="{C3380CC4-5D6E-409C-BE32-E72D297353CC}">
              <c16:uniqueId val="{00000000-F17E-4967-B8B1-11A4904FF6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F17E-4967-B8B1-11A4904FF6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-296.02</c:v>
                </c:pt>
                <c:pt idx="1">
                  <c:v>-588.44000000000005</c:v>
                </c:pt>
                <c:pt idx="2">
                  <c:v>-692.96</c:v>
                </c:pt>
                <c:pt idx="3">
                  <c:v>-908.15</c:v>
                </c:pt>
                <c:pt idx="4">
                  <c:v>-1127.27</c:v>
                </c:pt>
              </c:numCache>
            </c:numRef>
          </c:val>
          <c:extLst>
            <c:ext xmlns:c16="http://schemas.microsoft.com/office/drawing/2014/chart" uri="{C3380CC4-5D6E-409C-BE32-E72D297353CC}">
              <c16:uniqueId val="{00000000-0AFE-4C78-BCD0-A784EB50AE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0AFE-4C78-BCD0-A784EB50AE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760.48</c:v>
                </c:pt>
                <c:pt idx="1">
                  <c:v>768.61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6F-4EDB-A2A2-27DCD76224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D6F-4EDB-A2A2-27DCD76224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53.99</c:v>
                </c:pt>
                <c:pt idx="1">
                  <c:v>50.45</c:v>
                </c:pt>
                <c:pt idx="2">
                  <c:v>47.62</c:v>
                </c:pt>
                <c:pt idx="3">
                  <c:v>44.22</c:v>
                </c:pt>
                <c:pt idx="4">
                  <c:v>42.11</c:v>
                </c:pt>
              </c:numCache>
            </c:numRef>
          </c:val>
          <c:extLst>
            <c:ext xmlns:c16="http://schemas.microsoft.com/office/drawing/2014/chart" uri="{C3380CC4-5D6E-409C-BE32-E72D297353CC}">
              <c16:uniqueId val="{00000000-8926-47A3-AA52-0193ECF8E4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8926-47A3-AA52-0193ECF8E4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314.52999999999997</c:v>
                </c:pt>
                <c:pt idx="1">
                  <c:v>336.2</c:v>
                </c:pt>
                <c:pt idx="2">
                  <c:v>359.29</c:v>
                </c:pt>
                <c:pt idx="3">
                  <c:v>385.71</c:v>
                </c:pt>
                <c:pt idx="4">
                  <c:v>410.26</c:v>
                </c:pt>
              </c:numCache>
            </c:numRef>
          </c:val>
          <c:extLst>
            <c:ext xmlns:c16="http://schemas.microsoft.com/office/drawing/2014/chart" uri="{C3380CC4-5D6E-409C-BE32-E72D297353CC}">
              <c16:uniqueId val="{00000000-5B9B-4628-AE3F-3AC9A0BE7C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5B9B-4628-AE3F-3AC9A0BE7C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A10" sqref="CA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長洲町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15506</v>
      </c>
      <c r="AM8" s="45"/>
      <c r="AN8" s="45"/>
      <c r="AO8" s="45"/>
      <c r="AP8" s="45"/>
      <c r="AQ8" s="45"/>
      <c r="AR8" s="45"/>
      <c r="AS8" s="45"/>
      <c r="AT8" s="46">
        <f>データ!T6</f>
        <v>19.440000000000001</v>
      </c>
      <c r="AU8" s="46"/>
      <c r="AV8" s="46"/>
      <c r="AW8" s="46"/>
      <c r="AX8" s="46"/>
      <c r="AY8" s="46"/>
      <c r="AZ8" s="46"/>
      <c r="BA8" s="46"/>
      <c r="BB8" s="46">
        <f>データ!U6</f>
        <v>797.63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-247.68</v>
      </c>
      <c r="J10" s="46"/>
      <c r="K10" s="46"/>
      <c r="L10" s="46"/>
      <c r="M10" s="46"/>
      <c r="N10" s="46"/>
      <c r="O10" s="46"/>
      <c r="P10" s="46">
        <f>データ!P6</f>
        <v>0.53</v>
      </c>
      <c r="Q10" s="46"/>
      <c r="R10" s="46"/>
      <c r="S10" s="46"/>
      <c r="T10" s="46"/>
      <c r="U10" s="46"/>
      <c r="V10" s="46"/>
      <c r="W10" s="46">
        <f>データ!Q6</f>
        <v>100</v>
      </c>
      <c r="X10" s="46"/>
      <c r="Y10" s="46"/>
      <c r="Z10" s="46"/>
      <c r="AA10" s="46"/>
      <c r="AB10" s="46"/>
      <c r="AC10" s="46"/>
      <c r="AD10" s="45">
        <f>データ!R6</f>
        <v>3517</v>
      </c>
      <c r="AE10" s="45"/>
      <c r="AF10" s="45"/>
      <c r="AG10" s="45"/>
      <c r="AH10" s="45"/>
      <c r="AI10" s="45"/>
      <c r="AJ10" s="45"/>
      <c r="AK10" s="2"/>
      <c r="AL10" s="45">
        <f>データ!V6</f>
        <v>82</v>
      </c>
      <c r="AM10" s="45"/>
      <c r="AN10" s="45"/>
      <c r="AO10" s="45"/>
      <c r="AP10" s="45"/>
      <c r="AQ10" s="45"/>
      <c r="AR10" s="45"/>
      <c r="AS10" s="45"/>
      <c r="AT10" s="46">
        <f>データ!W6</f>
        <v>0.03</v>
      </c>
      <c r="AU10" s="46"/>
      <c r="AV10" s="46"/>
      <c r="AW10" s="46"/>
      <c r="AX10" s="46"/>
      <c r="AY10" s="46"/>
      <c r="AZ10" s="46"/>
      <c r="BA10" s="46"/>
      <c r="BB10" s="46">
        <f>データ!X6</f>
        <v>2733.33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26ouA2vXaK0W1i7Dxth5BdWd0srGQCPu2DyzNmuoZLGfLZ7yT+MRxL7q2v19EVAN9cXdhoDdaTibipq3RSD6mg==" saltValue="Nk4e0dDNsJ7N/XVhlj6l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433683</v>
      </c>
      <c r="D6" s="19">
        <f t="shared" si="3"/>
        <v>46</v>
      </c>
      <c r="E6" s="19">
        <f t="shared" si="3"/>
        <v>18</v>
      </c>
      <c r="F6" s="19">
        <f t="shared" si="3"/>
        <v>0</v>
      </c>
      <c r="G6" s="19">
        <f t="shared" si="3"/>
        <v>0</v>
      </c>
      <c r="H6" s="19" t="str">
        <f t="shared" si="3"/>
        <v>熊本県　長洲町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-247.68</v>
      </c>
      <c r="P6" s="20">
        <f t="shared" si="3"/>
        <v>0.53</v>
      </c>
      <c r="Q6" s="20">
        <f t="shared" si="3"/>
        <v>100</v>
      </c>
      <c r="R6" s="20">
        <f t="shared" si="3"/>
        <v>3517</v>
      </c>
      <c r="S6" s="20">
        <f t="shared" si="3"/>
        <v>15506</v>
      </c>
      <c r="T6" s="20">
        <f t="shared" si="3"/>
        <v>19.440000000000001</v>
      </c>
      <c r="U6" s="20">
        <f t="shared" si="3"/>
        <v>797.63</v>
      </c>
      <c r="V6" s="20">
        <f t="shared" si="3"/>
        <v>82</v>
      </c>
      <c r="W6" s="20">
        <f t="shared" si="3"/>
        <v>0.03</v>
      </c>
      <c r="X6" s="20">
        <f t="shared" si="3"/>
        <v>2733.33</v>
      </c>
      <c r="Y6" s="21">
        <f>IF(Y7="",NA(),Y7)</f>
        <v>68.45</v>
      </c>
      <c r="Z6" s="21">
        <f t="shared" ref="Z6:AH6" si="4">IF(Z7="",NA(),Z7)</f>
        <v>65.91</v>
      </c>
      <c r="AA6" s="21">
        <f t="shared" si="4"/>
        <v>63.65</v>
      </c>
      <c r="AB6" s="21">
        <f t="shared" si="4"/>
        <v>60.79</v>
      </c>
      <c r="AC6" s="21">
        <f t="shared" si="4"/>
        <v>59.11</v>
      </c>
      <c r="AD6" s="21">
        <f t="shared" si="4"/>
        <v>88.66</v>
      </c>
      <c r="AE6" s="21">
        <f t="shared" si="4"/>
        <v>96.05</v>
      </c>
      <c r="AF6" s="21">
        <f t="shared" si="4"/>
        <v>99.03</v>
      </c>
      <c r="AG6" s="21">
        <f t="shared" si="4"/>
        <v>100.41</v>
      </c>
      <c r="AH6" s="21">
        <f t="shared" si="4"/>
        <v>100.17</v>
      </c>
      <c r="AI6" s="20" t="str">
        <f>IF(AI7="","",IF(AI7="-","【-】","【"&amp;SUBSTITUTE(TEXT(AI7,"#,##0.00"),"-","△")&amp;"】"))</f>
        <v>【100.42】</v>
      </c>
      <c r="AJ6" s="21">
        <f>IF(AJ7="",NA(),AJ7)</f>
        <v>163.9</v>
      </c>
      <c r="AK6" s="21">
        <f t="shared" ref="AK6:AS6" si="5">IF(AK7="",NA(),AK7)</f>
        <v>273.83</v>
      </c>
      <c r="AL6" s="21">
        <f t="shared" si="5"/>
        <v>396.34</v>
      </c>
      <c r="AM6" s="21">
        <f t="shared" si="5"/>
        <v>538.92999999999995</v>
      </c>
      <c r="AN6" s="21">
        <f t="shared" si="5"/>
        <v>700.8</v>
      </c>
      <c r="AO6" s="21">
        <f t="shared" si="5"/>
        <v>132.37</v>
      </c>
      <c r="AP6" s="21">
        <f t="shared" si="5"/>
        <v>123.82</v>
      </c>
      <c r="AQ6" s="21">
        <f t="shared" si="5"/>
        <v>74.239999999999995</v>
      </c>
      <c r="AR6" s="21">
        <f t="shared" si="5"/>
        <v>83.92</v>
      </c>
      <c r="AS6" s="21">
        <f t="shared" si="5"/>
        <v>89.31</v>
      </c>
      <c r="AT6" s="20" t="str">
        <f>IF(AT7="","",IF(AT7="-","【-】","【"&amp;SUBSTITUTE(TEXT(AT7,"#,##0.00"),"-","△")&amp;"】"))</f>
        <v>【82.66】</v>
      </c>
      <c r="AU6" s="21">
        <f>IF(AU7="",NA(),AU7)</f>
        <v>-296.02</v>
      </c>
      <c r="AV6" s="21">
        <f t="shared" ref="AV6:BD6" si="6">IF(AV7="",NA(),AV7)</f>
        <v>-588.44000000000005</v>
      </c>
      <c r="AW6" s="21">
        <f t="shared" si="6"/>
        <v>-692.96</v>
      </c>
      <c r="AX6" s="21">
        <f t="shared" si="6"/>
        <v>-908.15</v>
      </c>
      <c r="AY6" s="21">
        <f t="shared" si="6"/>
        <v>-1127.27</v>
      </c>
      <c r="AZ6" s="21">
        <f t="shared" si="6"/>
        <v>104.38</v>
      </c>
      <c r="BA6" s="21">
        <f t="shared" si="6"/>
        <v>89.72</v>
      </c>
      <c r="BB6" s="21">
        <f t="shared" si="6"/>
        <v>100.47</v>
      </c>
      <c r="BC6" s="21">
        <f t="shared" si="6"/>
        <v>122.71</v>
      </c>
      <c r="BD6" s="21">
        <f t="shared" si="6"/>
        <v>138.19999999999999</v>
      </c>
      <c r="BE6" s="20" t="str">
        <f>IF(BE7="","",IF(BE7="-","【-】","【"&amp;SUBSTITUTE(TEXT(BE7,"#,##0.00"),"-","△")&amp;"】"))</f>
        <v>【140.15】</v>
      </c>
      <c r="BF6" s="21">
        <f>IF(BF7="",NA(),BF7)</f>
        <v>760.48</v>
      </c>
      <c r="BG6" s="21">
        <f t="shared" ref="BG6:BO6" si="7">IF(BG7="",NA(),BG7)</f>
        <v>768.61</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53.99</v>
      </c>
      <c r="BR6" s="21">
        <f t="shared" ref="BR6:BZ6" si="8">IF(BR7="",NA(),BR7)</f>
        <v>50.45</v>
      </c>
      <c r="BS6" s="21">
        <f t="shared" si="8"/>
        <v>47.62</v>
      </c>
      <c r="BT6" s="21">
        <f t="shared" si="8"/>
        <v>44.22</v>
      </c>
      <c r="BU6" s="21">
        <f t="shared" si="8"/>
        <v>42.11</v>
      </c>
      <c r="BV6" s="21">
        <f t="shared" si="8"/>
        <v>63.06</v>
      </c>
      <c r="BW6" s="21">
        <f t="shared" si="8"/>
        <v>62.5</v>
      </c>
      <c r="BX6" s="21">
        <f t="shared" si="8"/>
        <v>60.59</v>
      </c>
      <c r="BY6" s="21">
        <f t="shared" si="8"/>
        <v>60</v>
      </c>
      <c r="BZ6" s="21">
        <f t="shared" si="8"/>
        <v>59.01</v>
      </c>
      <c r="CA6" s="20" t="str">
        <f>IF(CA7="","",IF(CA7="-","【-】","【"&amp;SUBSTITUTE(TEXT(CA7,"#,##0.00"),"-","△")&amp;"】"))</f>
        <v>【57.03】</v>
      </c>
      <c r="CB6" s="21">
        <f>IF(CB7="",NA(),CB7)</f>
        <v>314.52999999999997</v>
      </c>
      <c r="CC6" s="21">
        <f t="shared" ref="CC6:CK6" si="9">IF(CC7="",NA(),CC7)</f>
        <v>336.2</v>
      </c>
      <c r="CD6" s="21">
        <f t="shared" si="9"/>
        <v>359.29</v>
      </c>
      <c r="CE6" s="21">
        <f t="shared" si="9"/>
        <v>385.71</v>
      </c>
      <c r="CF6" s="21">
        <f t="shared" si="9"/>
        <v>410.26</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47.83</v>
      </c>
      <c r="CN6" s="21">
        <f t="shared" ref="CN6:CV6" si="10">IF(CN7="",NA(),CN7)</f>
        <v>45.65</v>
      </c>
      <c r="CO6" s="21">
        <f t="shared" si="10"/>
        <v>43.48</v>
      </c>
      <c r="CP6" s="21">
        <f t="shared" si="10"/>
        <v>43.48</v>
      </c>
      <c r="CQ6" s="21">
        <f t="shared" si="10"/>
        <v>43.48</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11.53</v>
      </c>
      <c r="DJ6" s="21">
        <f t="shared" ref="DJ6:DR6" si="12">IF(DJ7="",NA(),DJ7)</f>
        <v>17.29</v>
      </c>
      <c r="DK6" s="21">
        <f t="shared" si="12"/>
        <v>23.06</v>
      </c>
      <c r="DL6" s="21">
        <f t="shared" si="12"/>
        <v>28.82</v>
      </c>
      <c r="DM6" s="21">
        <f t="shared" si="12"/>
        <v>34.58</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433683</v>
      </c>
      <c r="D7" s="23">
        <v>46</v>
      </c>
      <c r="E7" s="23">
        <v>18</v>
      </c>
      <c r="F7" s="23">
        <v>0</v>
      </c>
      <c r="G7" s="23">
        <v>0</v>
      </c>
      <c r="H7" s="23" t="s">
        <v>96</v>
      </c>
      <c r="I7" s="23" t="s">
        <v>97</v>
      </c>
      <c r="J7" s="23" t="s">
        <v>98</v>
      </c>
      <c r="K7" s="23" t="s">
        <v>99</v>
      </c>
      <c r="L7" s="23" t="s">
        <v>100</v>
      </c>
      <c r="M7" s="23" t="s">
        <v>101</v>
      </c>
      <c r="N7" s="24" t="s">
        <v>102</v>
      </c>
      <c r="O7" s="24">
        <v>-247.68</v>
      </c>
      <c r="P7" s="24">
        <v>0.53</v>
      </c>
      <c r="Q7" s="24">
        <v>100</v>
      </c>
      <c r="R7" s="24">
        <v>3517</v>
      </c>
      <c r="S7" s="24">
        <v>15506</v>
      </c>
      <c r="T7" s="24">
        <v>19.440000000000001</v>
      </c>
      <c r="U7" s="24">
        <v>797.63</v>
      </c>
      <c r="V7" s="24">
        <v>82</v>
      </c>
      <c r="W7" s="24">
        <v>0.03</v>
      </c>
      <c r="X7" s="24">
        <v>2733.33</v>
      </c>
      <c r="Y7" s="24">
        <v>68.45</v>
      </c>
      <c r="Z7" s="24">
        <v>65.91</v>
      </c>
      <c r="AA7" s="24">
        <v>63.65</v>
      </c>
      <c r="AB7" s="24">
        <v>60.79</v>
      </c>
      <c r="AC7" s="24">
        <v>59.11</v>
      </c>
      <c r="AD7" s="24">
        <v>88.66</v>
      </c>
      <c r="AE7" s="24">
        <v>96.05</v>
      </c>
      <c r="AF7" s="24">
        <v>99.03</v>
      </c>
      <c r="AG7" s="24">
        <v>100.41</v>
      </c>
      <c r="AH7" s="24">
        <v>100.17</v>
      </c>
      <c r="AI7" s="24">
        <v>100.42</v>
      </c>
      <c r="AJ7" s="24">
        <v>163.9</v>
      </c>
      <c r="AK7" s="24">
        <v>273.83</v>
      </c>
      <c r="AL7" s="24">
        <v>396.34</v>
      </c>
      <c r="AM7" s="24">
        <v>538.92999999999995</v>
      </c>
      <c r="AN7" s="24">
        <v>700.8</v>
      </c>
      <c r="AO7" s="24">
        <v>132.37</v>
      </c>
      <c r="AP7" s="24">
        <v>123.82</v>
      </c>
      <c r="AQ7" s="24">
        <v>74.239999999999995</v>
      </c>
      <c r="AR7" s="24">
        <v>83.92</v>
      </c>
      <c r="AS7" s="24">
        <v>89.31</v>
      </c>
      <c r="AT7" s="24">
        <v>82.66</v>
      </c>
      <c r="AU7" s="24">
        <v>-296.02</v>
      </c>
      <c r="AV7" s="24">
        <v>-588.44000000000005</v>
      </c>
      <c r="AW7" s="24">
        <v>-692.96</v>
      </c>
      <c r="AX7" s="24">
        <v>-908.15</v>
      </c>
      <c r="AY7" s="24">
        <v>-1127.27</v>
      </c>
      <c r="AZ7" s="24">
        <v>104.38</v>
      </c>
      <c r="BA7" s="24">
        <v>89.72</v>
      </c>
      <c r="BB7" s="24">
        <v>100.47</v>
      </c>
      <c r="BC7" s="24">
        <v>122.71</v>
      </c>
      <c r="BD7" s="24">
        <v>138.19999999999999</v>
      </c>
      <c r="BE7" s="24">
        <v>140.15</v>
      </c>
      <c r="BF7" s="24">
        <v>760.48</v>
      </c>
      <c r="BG7" s="24">
        <v>768.61</v>
      </c>
      <c r="BH7" s="24">
        <v>0</v>
      </c>
      <c r="BI7" s="24">
        <v>0</v>
      </c>
      <c r="BJ7" s="24">
        <v>0</v>
      </c>
      <c r="BK7" s="24">
        <v>296.89</v>
      </c>
      <c r="BL7" s="24">
        <v>270.57</v>
      </c>
      <c r="BM7" s="24">
        <v>294.27</v>
      </c>
      <c r="BN7" s="24">
        <v>294.08999999999997</v>
      </c>
      <c r="BO7" s="24">
        <v>294.08999999999997</v>
      </c>
      <c r="BP7" s="24">
        <v>307.39</v>
      </c>
      <c r="BQ7" s="24">
        <v>53.99</v>
      </c>
      <c r="BR7" s="24">
        <v>50.45</v>
      </c>
      <c r="BS7" s="24">
        <v>47.62</v>
      </c>
      <c r="BT7" s="24">
        <v>44.22</v>
      </c>
      <c r="BU7" s="24">
        <v>42.11</v>
      </c>
      <c r="BV7" s="24">
        <v>63.06</v>
      </c>
      <c r="BW7" s="24">
        <v>62.5</v>
      </c>
      <c r="BX7" s="24">
        <v>60.59</v>
      </c>
      <c r="BY7" s="24">
        <v>60</v>
      </c>
      <c r="BZ7" s="24">
        <v>59.01</v>
      </c>
      <c r="CA7" s="24">
        <v>57.03</v>
      </c>
      <c r="CB7" s="24">
        <v>314.52999999999997</v>
      </c>
      <c r="CC7" s="24">
        <v>336.2</v>
      </c>
      <c r="CD7" s="24">
        <v>359.29</v>
      </c>
      <c r="CE7" s="24">
        <v>385.71</v>
      </c>
      <c r="CF7" s="24">
        <v>410.26</v>
      </c>
      <c r="CG7" s="24">
        <v>264.77</v>
      </c>
      <c r="CH7" s="24">
        <v>269.33</v>
      </c>
      <c r="CI7" s="24">
        <v>280.23</v>
      </c>
      <c r="CJ7" s="24">
        <v>282.70999999999998</v>
      </c>
      <c r="CK7" s="24">
        <v>291.82</v>
      </c>
      <c r="CL7" s="24">
        <v>294.83</v>
      </c>
      <c r="CM7" s="24">
        <v>47.83</v>
      </c>
      <c r="CN7" s="24">
        <v>45.65</v>
      </c>
      <c r="CO7" s="24">
        <v>43.48</v>
      </c>
      <c r="CP7" s="24">
        <v>43.48</v>
      </c>
      <c r="CQ7" s="24">
        <v>43.48</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11.53</v>
      </c>
      <c r="DJ7" s="24">
        <v>17.29</v>
      </c>
      <c r="DK7" s="24">
        <v>23.06</v>
      </c>
      <c r="DL7" s="24">
        <v>28.82</v>
      </c>
      <c r="DM7" s="24">
        <v>34.58</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n269</cp:lastModifiedBy>
  <cp:lastPrinted>2024-01-26T00:22:03Z</cp:lastPrinted>
  <dcterms:created xsi:type="dcterms:W3CDTF">2023-12-12T01:08:20Z</dcterms:created>
  <dcterms:modified xsi:type="dcterms:W3CDTF">2024-02-02T02:55:43Z</dcterms:modified>
  <cp:category/>
</cp:coreProperties>
</file>