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r9Q2Ph6oz++WizSqfQFxuYRnhi84abIN7GG8fUb+cFE+abflff9MGbl+ntTPE5LUvsqbKyLfF5GrytQsBs2Wsw==" workbookSaltValue="Fx0Sq0Ww9vIMKPgp9/92B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<sst xmlns="http://schemas.openxmlformats.org/spreadsheetml/2006/main" count="278" uniqueCount="117">
  <si>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</si>
  <si>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</si>
  <si>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</si>
  <si>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</si>
  <si>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</si>
  <si>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</si>
  <si>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</si>
  <si>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</si>
  <si>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</si>
  <si>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</si>
  <si>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</si>
  <si>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</si>
  <si>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</si>
  <si>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</si>
  <si>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</si>
  <si>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</si>
  <si>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</si>
  <si>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</si>
  <si>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</si>
  <si>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</si>
  <si>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</si>
  <si>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</si>
  <si>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</si>
  <si>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</si>
  <si>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</si>
  <si>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</si>
  <si>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</si>
  <si>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</si>
  <si>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</si>
  <si>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</si>
  <si>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</si>
  <si>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</si>
  <si>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</si>
  <si>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</si>
  <si>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</si>
  <si>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</si>
  <si>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</si>
  <si>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</si>
  <si>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</si>
  <si>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</si>
  <si>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</si>
  <si>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</si>
  <si>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</si>
  <si>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</si>
  <si>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</si>
  <si>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</si>
  <si>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</si>
  <si>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</si>
  <si>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</si>
  <si>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</si>
  <si>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</si>
  <si>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</si>
  <si>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</si>
  <si>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</si>
  <si>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</si>
  <si>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</si>
  <si>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</si>
  <si>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</si>
  <si>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</si>
  <si>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</si>
  <si>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</si>
  <si>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</si>
  <si>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</si>
  <si>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</si>
  <si>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</si>
  <si>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</si>
  <si>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</si>
  <si>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</si>
  <si>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</si>
  <si>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</si>
  <si>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</si>
  <si>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</si>
  <si>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</si>
  <si>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</si>
  <si>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</si>
  <si>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</si>
  <si>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</si>
  <si>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</si>
  <si>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</si>
  <si>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</si>
  <si>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</si>
  <si>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</si>
  <si>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</si>
  <si>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</si>
  <si>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</si>
  <si>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</si>
  <si>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</si>
  <si>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</si>
  <si>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</si>
  <si>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</si>
  <si>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</si>
  <si>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</si>
  <si>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</si>
  <si>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</si>
  <si>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</si>
  <si>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</si>
  <si>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</si>
  <si>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</si>
  <si>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</si>
  <si>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</si>
  <si>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</si>
  <si>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</si>
  <si>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</si>
  <si>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</si>
  <si>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</si>
  <si>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</si>
  <si>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</si>
  <si>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</si>
  <si>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</si>
  <si>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</si>
  <si>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</si>
  <si>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</si>
  <si>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</si>
  <si>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</si>
  <si>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受益戸数が少ない地域で行われるため、今後の更なる人口減少により使用料収入の増加は見込めず、繰入金への依存が今より高まるものと考えられる。適正な使用料の設定、経営の改善が必要である。
　今後も引き続き、下水道事業経営戦略に基づき健全経営に努める。</t>
    <rPh sb="1" eb="2">
      <t>ホン</t>
    </rPh>
    <rPh sb="2" eb="4">
      <t>ジギョウ</t>
    </rPh>
    <rPh sb="5" eb="7">
      <t>ジュエキ</t>
    </rPh>
    <rPh sb="7" eb="9">
      <t>コスウ</t>
    </rPh>
    <rPh sb="10" eb="11">
      <t>スク</t>
    </rPh>
    <rPh sb="13" eb="15">
      <t>チイキ</t>
    </rPh>
    <rPh sb="16" eb="17">
      <t>オコナ</t>
    </rPh>
    <rPh sb="26" eb="27">
      <t>サラ</t>
    </rPh>
    <phoneticPr fontId="4"/>
  </si>
  <si>
    <t>①経常収支は100％越えを維持している。これは経常費用の不足分を一般会計からの繰入金で賄っているためである。よって今後も同様に推移していくと考えられる。
②累積欠損金比率は0と良好であるが、これは一般会計からの繰り入れを行っているためである。
③流動比率は低く、運転資金としての現金が少ない。流動負債のうち企業債が占める割合が高いためである。短期的な債務に対する支払いには留意する必要がある。
④企業債残高対事業規模比率は、全額を一般会計からの繰入金で賄う状況であるため、改善を図る必要がある。
⑤⑥経費回収率は現在、総収益においては一般会計からの繰入金に大きく依存しており、汚水処理費の60％程度しか使用料で賄うことができていない。本事業の汚水処理原価が増加傾向にあることから、維持管理費の削減と併せて経営改善を図ることが必要と言える。</t>
    <rPh sb="79" eb="81">
      <t>ルイセキ</t>
    </rPh>
    <rPh sb="81" eb="83">
      <t>ケッソン</t>
    </rPh>
    <rPh sb="83" eb="84">
      <t>キン</t>
    </rPh>
    <rPh sb="84" eb="86">
      <t>ヒリツ</t>
    </rPh>
    <rPh sb="89" eb="91">
      <t>リョウコウ</t>
    </rPh>
    <rPh sb="99" eb="101">
      <t>イッパン</t>
    </rPh>
    <rPh sb="101" eb="103">
      <t>カイケイ</t>
    </rPh>
    <rPh sb="106" eb="107">
      <t>ク</t>
    </rPh>
    <rPh sb="108" eb="109">
      <t>イ</t>
    </rPh>
    <rPh sb="111" eb="112">
      <t>オコナ</t>
    </rPh>
    <rPh sb="130" eb="131">
      <t>ヒク</t>
    </rPh>
    <rPh sb="133" eb="135">
      <t>ウンテン</t>
    </rPh>
    <rPh sb="135" eb="137">
      <t>シキン</t>
    </rPh>
    <rPh sb="141" eb="143">
      <t>ゲンキン</t>
    </rPh>
    <rPh sb="144" eb="145">
      <t>スク</t>
    </rPh>
    <rPh sb="148" eb="150">
      <t>リュウドウ</t>
    </rPh>
    <rPh sb="150" eb="152">
      <t>フサイ</t>
    </rPh>
    <rPh sb="155" eb="157">
      <t>キギョウ</t>
    </rPh>
    <rPh sb="157" eb="158">
      <t>サイ</t>
    </rPh>
    <rPh sb="159" eb="160">
      <t>シ</t>
    </rPh>
    <rPh sb="162" eb="164">
      <t>ワリアイ</t>
    </rPh>
    <rPh sb="165" eb="166">
      <t>タカ</t>
    </rPh>
    <rPh sb="173" eb="176">
      <t>タンキテキ</t>
    </rPh>
    <rPh sb="177" eb="179">
      <t>サイム</t>
    </rPh>
    <rPh sb="180" eb="181">
      <t>タイ</t>
    </rPh>
    <rPh sb="183" eb="185">
      <t>シハラ</t>
    </rPh>
    <rPh sb="188" eb="190">
      <t>リュウイ</t>
    </rPh>
    <rPh sb="192" eb="194">
      <t>ヒツヨウ</t>
    </rPh>
    <rPh sb="292" eb="294">
      <t>オスイ</t>
    </rPh>
    <rPh sb="294" eb="296">
      <t>ショリ</t>
    </rPh>
    <rPh sb="296" eb="297">
      <t>ヒ</t>
    </rPh>
    <rPh sb="301" eb="303">
      <t>テイド</t>
    </rPh>
    <rPh sb="305" eb="308">
      <t>シヨウリョウ</t>
    </rPh>
    <rPh sb="309" eb="310">
      <t>マカナ</t>
    </rPh>
    <rPh sb="321" eb="322">
      <t>ホン</t>
    </rPh>
    <rPh sb="322" eb="324">
      <t>ジギョウ</t>
    </rPh>
    <rPh sb="325" eb="327">
      <t>オスイ</t>
    </rPh>
    <rPh sb="327" eb="329">
      <t>ショリ</t>
    </rPh>
    <rPh sb="329" eb="331">
      <t>ゲンカ</t>
    </rPh>
    <rPh sb="332" eb="334">
      <t>ゾウカ</t>
    </rPh>
    <rPh sb="334" eb="336">
      <t>ケイコウ</t>
    </rPh>
    <rPh sb="344" eb="346">
      <t>イジ</t>
    </rPh>
    <rPh sb="346" eb="349">
      <t>カンリヒ</t>
    </rPh>
    <rPh sb="350" eb="352">
      <t>サクゲン</t>
    </rPh>
    <rPh sb="353" eb="354">
      <t>アワ</t>
    </rPh>
    <rPh sb="356" eb="358">
      <t>ケイエイ</t>
    </rPh>
    <rPh sb="358" eb="360">
      <t>カイゼン</t>
    </rPh>
    <rPh sb="361" eb="362">
      <t>ハカ</t>
    </rPh>
    <rPh sb="366" eb="368">
      <t>ヒツヨウ</t>
    </rPh>
    <rPh sb="369" eb="370">
      <t>イ</t>
    </rPh>
    <phoneticPr fontId="4"/>
  </si>
  <si>
    <t>　有形固定資産減価償却率について、本市はR2年度の法適用から間もないため類似団体よりも低くなっている。今後は計画的な更新等を行う必要がある。</t>
    <rPh sb="51" eb="5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</si>
</sst>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D4-477C-961E-A09BEFBCB9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0D4-477C-961E-A09BEFBCB9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BA-4160-A79A-16C99A027F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34.700000000000003</c:v>
                </c:pt>
                <c:pt idx="3">
                  <c:v>46.83</c:v>
                </c:pt>
                <c:pt idx="4">
                  <c:v>33.74</c:v>
                </c:pt>
              </c:numCache>
            </c:numRef>
          </c:val>
          <c:smooth val="0"/>
          <c:extLst>
            <c:ext xmlns:c16="http://schemas.microsoft.com/office/drawing/2014/chart" uri="{C3380CC4-5D6E-409C-BE32-E72D297353CC}">
              <c16:uniqueId val="{00000001-E0BA-4160-A79A-16C99A027F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c:v>
                </c:pt>
                <c:pt idx="3">
                  <c:v>94.74</c:v>
                </c:pt>
                <c:pt idx="4">
                  <c:v>94.06</c:v>
                </c:pt>
              </c:numCache>
            </c:numRef>
          </c:val>
          <c:extLst>
            <c:ext xmlns:c16="http://schemas.microsoft.com/office/drawing/2014/chart" uri="{C3380CC4-5D6E-409C-BE32-E72D297353CC}">
              <c16:uniqueId val="{00000000-6AFF-4EEE-8BAA-090D61815D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90.58</c:v>
                </c:pt>
                <c:pt idx="4">
                  <c:v>90.11</c:v>
                </c:pt>
              </c:numCache>
            </c:numRef>
          </c:val>
          <c:smooth val="0"/>
          <c:extLst>
            <c:ext xmlns:c16="http://schemas.microsoft.com/office/drawing/2014/chart" uri="{C3380CC4-5D6E-409C-BE32-E72D297353CC}">
              <c16:uniqueId val="{00000001-6AFF-4EEE-8BAA-090D61815D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100.17</c:v>
                </c:pt>
                <c:pt idx="3">
                  <c:v>102.34</c:v>
                </c:pt>
                <c:pt idx="4">
                  <c:v>103.81</c:v>
                </c:pt>
              </c:numCache>
            </c:numRef>
          </c:val>
          <c:extLst>
            <c:ext xmlns:c16="http://schemas.microsoft.com/office/drawing/2014/chart" uri="{C3380CC4-5D6E-409C-BE32-E72D297353CC}">
              <c16:uniqueId val="{00000000-5627-4D01-B23D-E6EF0D2799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100.42</c:v>
                </c:pt>
                <c:pt idx="3">
                  <c:v>98.03</c:v>
                </c:pt>
                <c:pt idx="4">
                  <c:v>105.46</c:v>
                </c:pt>
              </c:numCache>
            </c:numRef>
          </c:val>
          <c:smooth val="0"/>
          <c:extLst>
            <c:ext xmlns:c16="http://schemas.microsoft.com/office/drawing/2014/chart" uri="{C3380CC4-5D6E-409C-BE32-E72D297353CC}">
              <c16:uniqueId val="{00000001-5627-4D01-B23D-E6EF0D2799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6.43</c:v>
                </c:pt>
                <c:pt idx="3">
                  <c:v>12.86</c:v>
                </c:pt>
                <c:pt idx="4">
                  <c:v>19.05</c:v>
                </c:pt>
              </c:numCache>
            </c:numRef>
          </c:val>
          <c:extLst>
            <c:ext xmlns:c16="http://schemas.microsoft.com/office/drawing/2014/chart" uri="{C3380CC4-5D6E-409C-BE32-E72D297353CC}">
              <c16:uniqueId val="{00000000-32B3-4941-BD28-63D0F6C3E7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29.28</c:v>
                </c:pt>
                <c:pt idx="3">
                  <c:v>32.380000000000003</c:v>
                </c:pt>
                <c:pt idx="4">
                  <c:v>35.24</c:v>
                </c:pt>
              </c:numCache>
            </c:numRef>
          </c:val>
          <c:smooth val="0"/>
          <c:extLst>
            <c:ext xmlns:c16="http://schemas.microsoft.com/office/drawing/2014/chart" uri="{C3380CC4-5D6E-409C-BE32-E72D297353CC}">
              <c16:uniqueId val="{00000001-32B3-4941-BD28-63D0F6C3E7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E2-4A6F-80AA-5FFB575FA1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4E2-4A6F-80AA-5FFB575FA1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6A-47F1-B57B-6107BBFF6B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762.05</c:v>
                </c:pt>
                <c:pt idx="3">
                  <c:v>755.68</c:v>
                </c:pt>
                <c:pt idx="4">
                  <c:v>806.39</c:v>
                </c:pt>
              </c:numCache>
            </c:numRef>
          </c:val>
          <c:smooth val="0"/>
          <c:extLst>
            <c:ext xmlns:c16="http://schemas.microsoft.com/office/drawing/2014/chart" uri="{C3380CC4-5D6E-409C-BE32-E72D297353CC}">
              <c16:uniqueId val="{00000001-B96A-47F1-B57B-6107BBFF6B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22.58</c:v>
                </c:pt>
                <c:pt idx="3">
                  <c:v>31.57</c:v>
                </c:pt>
                <c:pt idx="4">
                  <c:v>38.82</c:v>
                </c:pt>
              </c:numCache>
            </c:numRef>
          </c:val>
          <c:extLst>
            <c:ext xmlns:c16="http://schemas.microsoft.com/office/drawing/2014/chart" uri="{C3380CC4-5D6E-409C-BE32-E72D297353CC}">
              <c16:uniqueId val="{00000000-0514-4FC4-A273-0B5E63F328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92.61</c:v>
                </c:pt>
                <c:pt idx="3">
                  <c:v>91.41</c:v>
                </c:pt>
                <c:pt idx="4">
                  <c:v>96.26</c:v>
                </c:pt>
              </c:numCache>
            </c:numRef>
          </c:val>
          <c:smooth val="0"/>
          <c:extLst>
            <c:ext xmlns:c16="http://schemas.microsoft.com/office/drawing/2014/chart" uri="{C3380CC4-5D6E-409C-BE32-E72D297353CC}">
              <c16:uniqueId val="{00000001-0514-4FC4-A273-0B5E63F328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3A-4F64-BF49-117778644B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1640.16</c:v>
                </c:pt>
                <c:pt idx="3">
                  <c:v>1521.05</c:v>
                </c:pt>
                <c:pt idx="4">
                  <c:v>1490.65</c:v>
                </c:pt>
              </c:numCache>
            </c:numRef>
          </c:val>
          <c:smooth val="0"/>
          <c:extLst>
            <c:ext xmlns:c16="http://schemas.microsoft.com/office/drawing/2014/chart" uri="{C3380CC4-5D6E-409C-BE32-E72D297353CC}">
              <c16:uniqueId val="{00000001-B93A-4F64-BF49-117778644B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67.510000000000005</c:v>
                </c:pt>
                <c:pt idx="3">
                  <c:v>62.6</c:v>
                </c:pt>
                <c:pt idx="4">
                  <c:v>61.21</c:v>
                </c:pt>
              </c:numCache>
            </c:numRef>
          </c:val>
          <c:extLst>
            <c:ext xmlns:c16="http://schemas.microsoft.com/office/drawing/2014/chart" uri="{C3380CC4-5D6E-409C-BE32-E72D297353CC}">
              <c16:uniqueId val="{00000000-D514-4B38-84E0-5B738D6878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38.270000000000003</c:v>
                </c:pt>
                <c:pt idx="3">
                  <c:v>37.520000000000003</c:v>
                </c:pt>
                <c:pt idx="4">
                  <c:v>34.96</c:v>
                </c:pt>
              </c:numCache>
            </c:numRef>
          </c:val>
          <c:smooth val="0"/>
          <c:extLst>
            <c:ext xmlns:c16="http://schemas.microsoft.com/office/drawing/2014/chart" uri="{C3380CC4-5D6E-409C-BE32-E72D297353CC}">
              <c16:uniqueId val="{00000001-D514-4B38-84E0-5B738D6878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332.34</c:v>
                </c:pt>
                <c:pt idx="3">
                  <c:v>358.93</c:v>
                </c:pt>
                <c:pt idx="4">
                  <c:v>375.13</c:v>
                </c:pt>
              </c:numCache>
            </c:numRef>
          </c:val>
          <c:extLst>
            <c:ext xmlns:c16="http://schemas.microsoft.com/office/drawing/2014/chart" uri="{C3380CC4-5D6E-409C-BE32-E72D297353CC}">
              <c16:uniqueId val="{00000000-7161-47BF-BD29-3452CA937F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486.77</c:v>
                </c:pt>
                <c:pt idx="3">
                  <c:v>502.1</c:v>
                </c:pt>
                <c:pt idx="4">
                  <c:v>539.07000000000005</c:v>
                </c:pt>
              </c:numCache>
            </c:numRef>
          </c:val>
          <c:smooth val="0"/>
          <c:extLst>
            <c:ext xmlns:c16="http://schemas.microsoft.com/office/drawing/2014/chart" uri="{C3380CC4-5D6E-409C-BE32-E72D297353CC}">
              <c16:uniqueId val="{00000001-7161-47BF-BD29-3452CA937F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47103</v>
      </c>
      <c r="AM8" s="42"/>
      <c r="AN8" s="42"/>
      <c r="AO8" s="42"/>
      <c r="AP8" s="42"/>
      <c r="AQ8" s="42"/>
      <c r="AR8" s="42"/>
      <c r="AS8" s="42"/>
      <c r="AT8" s="35">
        <f>データ!T6</f>
        <v>276.85000000000002</v>
      </c>
      <c r="AU8" s="35"/>
      <c r="AV8" s="35"/>
      <c r="AW8" s="35"/>
      <c r="AX8" s="35"/>
      <c r="AY8" s="35"/>
      <c r="AZ8" s="35"/>
      <c r="BA8" s="35"/>
      <c r="BB8" s="35">
        <f>データ!U6</f>
        <v>170.14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20.74</v>
      </c>
      <c r="J10" s="35"/>
      <c r="K10" s="35"/>
      <c r="L10" s="35"/>
      <c r="M10" s="35"/>
      <c r="N10" s="35"/>
      <c r="O10" s="35"/>
      <c r="P10" s="35">
        <f>データ!P6</f>
        <v>0.22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101</v>
      </c>
      <c r="AM10" s="42"/>
      <c r="AN10" s="42"/>
      <c r="AO10" s="42"/>
      <c r="AP10" s="42"/>
      <c r="AQ10" s="42"/>
      <c r="AR10" s="42"/>
      <c r="AS10" s="42"/>
      <c r="AT10" s="35">
        <f>データ!W6</f>
        <v>0.2</v>
      </c>
      <c r="AU10" s="35"/>
      <c r="AV10" s="35"/>
      <c r="AW10" s="35"/>
      <c r="AX10" s="35"/>
      <c r="AY10" s="35"/>
      <c r="AZ10" s="35"/>
      <c r="BA10" s="35"/>
      <c r="BB10" s="35">
        <f>データ!X6</f>
        <v>505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gZTjYR/Erey6zHYhgYEPwlIztUymsQ3II3wFdmuSeuMbBOIR4p0zkw1IGthSrDSic6V9TkyZLJoHIHBoDQ+shQ==" saltValue="UEbHYNSsSUrP2qM+N+P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17</v>
      </c>
      <c r="F6" s="19">
        <f t="shared" si="3"/>
        <v>9</v>
      </c>
      <c r="G6" s="19">
        <f t="shared" si="3"/>
        <v>0</v>
      </c>
      <c r="H6" s="19" t="str">
        <f t="shared" si="3"/>
        <v>熊本県　菊池市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20.74</v>
      </c>
      <c r="P6" s="20">
        <f t="shared" si="3"/>
        <v>0.22</v>
      </c>
      <c r="Q6" s="20">
        <f t="shared" si="3"/>
        <v>100</v>
      </c>
      <c r="R6" s="20">
        <f t="shared" si="3"/>
        <v>3850</v>
      </c>
      <c r="S6" s="20">
        <f t="shared" si="3"/>
        <v>47103</v>
      </c>
      <c r="T6" s="20">
        <f t="shared" si="3"/>
        <v>276.85000000000002</v>
      </c>
      <c r="U6" s="20">
        <f t="shared" si="3"/>
        <v>170.14</v>
      </c>
      <c r="V6" s="20">
        <f t="shared" si="3"/>
        <v>101</v>
      </c>
      <c r="W6" s="20">
        <f t="shared" si="3"/>
        <v>0.2</v>
      </c>
      <c r="X6" s="20">
        <f t="shared" si="3"/>
        <v>505</v>
      </c>
      <c r="Y6" s="21" t="str">
        <f>IF(Y7="",NA(),Y7)</f>
        <v>-</v>
      </c>
      <c r="Z6" s="21" t="str">
        <f t="shared" ref="Z6:AH6" si="4">IF(Z7="",NA(),Z7)</f>
        <v>-</v>
      </c>
      <c r="AA6" s="21">
        <f t="shared" si="4"/>
        <v>100.17</v>
      </c>
      <c r="AB6" s="21">
        <f t="shared" si="4"/>
        <v>102.34</v>
      </c>
      <c r="AC6" s="21">
        <f t="shared" si="4"/>
        <v>103.81</v>
      </c>
      <c r="AD6" s="21" t="str">
        <f t="shared" si="4"/>
        <v>-</v>
      </c>
      <c r="AE6" s="21" t="str">
        <f t="shared" si="4"/>
        <v>-</v>
      </c>
      <c r="AF6" s="21">
        <f t="shared" si="4"/>
        <v>100.42</v>
      </c>
      <c r="AG6" s="21">
        <f t="shared" si="4"/>
        <v>98.03</v>
      </c>
      <c r="AH6" s="21">
        <f t="shared" si="4"/>
        <v>105.46</v>
      </c>
      <c r="AI6" s="20" t="str">
        <f>IF(AI7="","",IF(AI7="-","【-】","【"&amp;SUBSTITUTE(TEXT(AI7,"#,##0.00"),"-","△")&amp;"】"))</f>
        <v>【105.41】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762.05</v>
      </c>
      <c r="AR6" s="21">
        <f t="shared" si="5"/>
        <v>755.68</v>
      </c>
      <c r="AS6" s="21">
        <f t="shared" si="5"/>
        <v>806.39</v>
      </c>
      <c r="AT6" s="20" t="str">
        <f>IF(AT7="","",IF(AT7="-","【-】","【"&amp;SUBSTITUTE(TEXT(AT7,"#,##0.00"),"-","△")&amp;"】"))</f>
        <v>【787.78】</v>
      </c>
      <c r="AU6" s="21" t="str">
        <f>IF(AU7="",NA(),AU7)</f>
        <v>-</v>
      </c>
      <c r="AV6" s="21" t="str">
        <f t="shared" ref="AV6:BD6" si="6">IF(AV7="",NA(),AV7)</f>
        <v>-</v>
      </c>
      <c r="AW6" s="21">
        <f t="shared" si="6"/>
        <v>22.58</v>
      </c>
      <c r="AX6" s="21">
        <f t="shared" si="6"/>
        <v>31.57</v>
      </c>
      <c r="AY6" s="21">
        <f t="shared" si="6"/>
        <v>38.82</v>
      </c>
      <c r="AZ6" s="21" t="str">
        <f t="shared" si="6"/>
        <v>-</v>
      </c>
      <c r="BA6" s="21" t="str">
        <f t="shared" si="6"/>
        <v>-</v>
      </c>
      <c r="BB6" s="21">
        <f t="shared" si="6"/>
        <v>92.61</v>
      </c>
      <c r="BC6" s="21">
        <f t="shared" si="6"/>
        <v>91.41</v>
      </c>
      <c r="BD6" s="21">
        <f t="shared" si="6"/>
        <v>96.26</v>
      </c>
      <c r="BE6" s="20" t="str">
        <f>IF(BE7="","",IF(BE7="-","【-】","【"&amp;SUBSTITUTE(TEXT(BE7,"#,##0.00"),"-","△")&amp;"】"))</f>
        <v>【96.87】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1640.16</v>
      </c>
      <c r="BN6" s="21">
        <f t="shared" si="7"/>
        <v>1521.05</v>
      </c>
      <c r="BO6" s="21">
        <f t="shared" si="7"/>
        <v>1490.65</v>
      </c>
      <c r="BP6" s="20" t="str">
        <f>IF(BP7="","",IF(BP7="-","【-】","【"&amp;SUBSTITUTE(TEXT(BP7,"#,##0.00"),"-","△")&amp;"】"))</f>
        <v>【1,496.36】</v>
      </c>
      <c r="BQ6" s="21" t="str">
        <f>IF(BQ7="",NA(),BQ7)</f>
        <v>-</v>
      </c>
      <c r="BR6" s="21" t="str">
        <f t="shared" ref="BR6:BZ6" si="8">IF(BR7="",NA(),BR7)</f>
        <v>-</v>
      </c>
      <c r="BS6" s="21">
        <f t="shared" si="8"/>
        <v>67.510000000000005</v>
      </c>
      <c r="BT6" s="21">
        <f t="shared" si="8"/>
        <v>62.6</v>
      </c>
      <c r="BU6" s="21">
        <f t="shared" si="8"/>
        <v>61.21</v>
      </c>
      <c r="BV6" s="21" t="str">
        <f t="shared" si="8"/>
        <v>-</v>
      </c>
      <c r="BW6" s="21" t="str">
        <f t="shared" si="8"/>
        <v>-</v>
      </c>
      <c r="BX6" s="21">
        <f t="shared" si="8"/>
        <v>38.270000000000003</v>
      </c>
      <c r="BY6" s="21">
        <f t="shared" si="8"/>
        <v>37.520000000000003</v>
      </c>
      <c r="BZ6" s="21">
        <f t="shared" si="8"/>
        <v>34.96</v>
      </c>
      <c r="CA6" s="20" t="str">
        <f>IF(CA7="","",IF(CA7="-","【-】","【"&amp;SUBSTITUTE(TEXT(CA7,"#,##0.00"),"-","△")&amp;"】"))</f>
        <v>【35.16】</v>
      </c>
      <c r="CB6" s="21" t="str">
        <f>IF(CB7="",NA(),CB7)</f>
        <v>-</v>
      </c>
      <c r="CC6" s="21" t="str">
        <f t="shared" ref="CC6:CK6" si="9">IF(CC7="",NA(),CC7)</f>
        <v>-</v>
      </c>
      <c r="CD6" s="21">
        <f t="shared" si="9"/>
        <v>332.34</v>
      </c>
      <c r="CE6" s="21">
        <f t="shared" si="9"/>
        <v>358.93</v>
      </c>
      <c r="CF6" s="21">
        <f t="shared" si="9"/>
        <v>375.13</v>
      </c>
      <c r="CG6" s="21" t="str">
        <f t="shared" si="9"/>
        <v>-</v>
      </c>
      <c r="CH6" s="21" t="str">
        <f t="shared" si="9"/>
        <v>-</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34.700000000000003</v>
      </c>
      <c r="CU6" s="21">
        <f t="shared" si="10"/>
        <v>46.83</v>
      </c>
      <c r="CV6" s="21">
        <f t="shared" si="10"/>
        <v>33.74</v>
      </c>
      <c r="CW6" s="20" t="str">
        <f>IF(CW7="","",IF(CW7="-","【-】","【"&amp;SUBSTITUTE(TEXT(CW7,"#,##0.00"),"-","△")&amp;"】"))</f>
        <v>【33.84】</v>
      </c>
      <c r="CX6" s="21" t="str">
        <f>IF(CX7="",NA(),CX7)</f>
        <v>-</v>
      </c>
      <c r="CY6" s="21" t="str">
        <f t="shared" ref="CY6:DG6" si="11">IF(CY7="",NA(),CY7)</f>
        <v>-</v>
      </c>
      <c r="CZ6" s="21">
        <f t="shared" si="11"/>
        <v>95</v>
      </c>
      <c r="DA6" s="21">
        <f t="shared" si="11"/>
        <v>94.74</v>
      </c>
      <c r="DB6" s="21">
        <f t="shared" si="11"/>
        <v>94.06</v>
      </c>
      <c r="DC6" s="21" t="str">
        <f t="shared" si="11"/>
        <v>-</v>
      </c>
      <c r="DD6" s="21" t="str">
        <f t="shared" si="11"/>
        <v>-</v>
      </c>
      <c r="DE6" s="21">
        <f t="shared" si="11"/>
        <v>90.04</v>
      </c>
      <c r="DF6" s="21">
        <f t="shared" si="11"/>
        <v>90.58</v>
      </c>
      <c r="DG6" s="21">
        <f t="shared" si="11"/>
        <v>90.11</v>
      </c>
      <c r="DH6" s="20" t="str">
        <f>IF(DH7="","",IF(DH7="-","【-】","【"&amp;SUBSTITUTE(TEXT(DH7,"#,##0.00"),"-","△")&amp;"】"))</f>
        <v>【89.98】</v>
      </c>
      <c r="DI6" s="21" t="str">
        <f>IF(DI7="",NA(),DI7)</f>
        <v>-</v>
      </c>
      <c r="DJ6" s="21" t="str">
        <f t="shared" ref="DJ6:DR6" si="12">IF(DJ7="",NA(),DJ7)</f>
        <v>-</v>
      </c>
      <c r="DK6" s="21">
        <f t="shared" si="12"/>
        <v>6.43</v>
      </c>
      <c r="DL6" s="21">
        <f t="shared" si="12"/>
        <v>12.86</v>
      </c>
      <c r="DM6" s="21">
        <f t="shared" si="12"/>
        <v>19.05</v>
      </c>
      <c r="DN6" s="21" t="str">
        <f t="shared" si="12"/>
        <v>-</v>
      </c>
      <c r="DO6" s="21" t="str">
        <f t="shared" si="12"/>
        <v>-</v>
      </c>
      <c r="DP6" s="21">
        <f t="shared" si="12"/>
        <v>29.28</v>
      </c>
      <c r="DQ6" s="21">
        <f t="shared" si="12"/>
        <v>32.380000000000003</v>
      </c>
      <c r="DR6" s="21">
        <f t="shared" si="12"/>
        <v>35.24</v>
      </c>
      <c r="DS6" s="20" t="str">
        <f>IF(DS7="","",IF(DS7="-","【-】","【"&amp;SUBSTITUTE(TEXT(DS7,"#,##0.00"),"-","△")&amp;"】"))</f>
        <v>【34.79】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432105</v>
      </c>
      <c r="D7" s="23">
        <v>46</v>
      </c>
      <c r="E7" s="23">
        <v>17</v>
      </c>
      <c r="F7" s="23">
        <v>9</v>
      </c>
      <c r="G7" s="23">
        <v>0</v>
      </c>
      <c r="H7" s="23" t="s">
        <v>96</v>
      </c>
      <c r="I7" s="23" t="s">
        <v>97</v>
      </c>
      <c r="J7" s="23" t="s">
        <v>98</v>
      </c>
      <c r="K7" s="23" t="s">
        <v>99</v>
      </c>
      <c r="L7" s="23" t="s">
        <v>100</v>
      </c>
      <c r="M7" s="23" t="s">
        <v>101</v>
      </c>
      <c r="N7" s="24" t="s">
        <v>102</v>
      </c>
      <c r="O7" s="24">
        <v>20.74</v>
      </c>
      <c r="P7" s="24">
        <v>0.22</v>
      </c>
      <c r="Q7" s="24">
        <v>100</v>
      </c>
      <c r="R7" s="24">
        <v>3850</v>
      </c>
      <c r="S7" s="24">
        <v>47103</v>
      </c>
      <c r="T7" s="24">
        <v>276.85000000000002</v>
      </c>
      <c r="U7" s="24">
        <v>170.14</v>
      </c>
      <c r="V7" s="24">
        <v>101</v>
      </c>
      <c r="W7" s="24">
        <v>0.2</v>
      </c>
      <c r="X7" s="24">
        <v>505</v>
      </c>
      <c r="Y7" s="24" t="s">
        <v>102</v>
      </c>
      <c r="Z7" s="24" t="s">
        <v>102</v>
      </c>
      <c r="AA7" s="24">
        <v>100.17</v>
      </c>
      <c r="AB7" s="24">
        <v>102.34</v>
      </c>
      <c r="AC7" s="24">
        <v>103.81</v>
      </c>
      <c r="AD7" s="24" t="s">
        <v>102</v>
      </c>
      <c r="AE7" s="24" t="s">
        <v>102</v>
      </c>
      <c r="AF7" s="24">
        <v>100.42</v>
      </c>
      <c r="AG7" s="24">
        <v>98.03</v>
      </c>
      <c r="AH7" s="24">
        <v>105.46</v>
      </c>
      <c r="AI7" s="24">
        <v>105.41</v>
      </c>
      <c r="AJ7" s="24" t="s">
        <v>102</v>
      </c>
      <c r="AK7" s="24" t="s">
        <v>102</v>
      </c>
      <c r="AL7" s="24">
        <v>0</v>
      </c>
      <c r="AM7" s="24">
        <v>0</v>
      </c>
      <c r="AN7" s="24">
        <v>0</v>
      </c>
      <c r="AO7" s="24" t="s">
        <v>102</v>
      </c>
      <c r="AP7" s="24" t="s">
        <v>102</v>
      </c>
      <c r="AQ7" s="24">
        <v>762.05</v>
      </c>
      <c r="AR7" s="24">
        <v>755.68</v>
      </c>
      <c r="AS7" s="24">
        <v>806.39</v>
      </c>
      <c r="AT7" s="24">
        <v>787.78</v>
      </c>
      <c r="AU7" s="24" t="s">
        <v>102</v>
      </c>
      <c r="AV7" s="24" t="s">
        <v>102</v>
      </c>
      <c r="AW7" s="24">
        <v>22.58</v>
      </c>
      <c r="AX7" s="24">
        <v>31.57</v>
      </c>
      <c r="AY7" s="24">
        <v>38.82</v>
      </c>
      <c r="AZ7" s="24" t="s">
        <v>102</v>
      </c>
      <c r="BA7" s="24" t="s">
        <v>102</v>
      </c>
      <c r="BB7" s="24">
        <v>92.61</v>
      </c>
      <c r="BC7" s="24">
        <v>91.41</v>
      </c>
      <c r="BD7" s="24">
        <v>96.26</v>
      </c>
      <c r="BE7" s="24">
        <v>96.87</v>
      </c>
      <c r="BF7" s="24" t="s">
        <v>102</v>
      </c>
      <c r="BG7" s="24" t="s">
        <v>102</v>
      </c>
      <c r="BH7" s="24">
        <v>0</v>
      </c>
      <c r="BI7" s="24">
        <v>0</v>
      </c>
      <c r="BJ7" s="24">
        <v>0</v>
      </c>
      <c r="BK7" s="24" t="s">
        <v>102</v>
      </c>
      <c r="BL7" s="24" t="s">
        <v>102</v>
      </c>
      <c r="BM7" s="24">
        <v>1640.16</v>
      </c>
      <c r="BN7" s="24">
        <v>1521.05</v>
      </c>
      <c r="BO7" s="24">
        <v>1490.65</v>
      </c>
      <c r="BP7" s="24">
        <v>1496.36</v>
      </c>
      <c r="BQ7" s="24" t="s">
        <v>102</v>
      </c>
      <c r="BR7" s="24" t="s">
        <v>102</v>
      </c>
      <c r="BS7" s="24">
        <v>67.510000000000005</v>
      </c>
      <c r="BT7" s="24">
        <v>62.6</v>
      </c>
      <c r="BU7" s="24">
        <v>61.21</v>
      </c>
      <c r="BV7" s="24" t="s">
        <v>102</v>
      </c>
      <c r="BW7" s="24" t="s">
        <v>102</v>
      </c>
      <c r="BX7" s="24">
        <v>38.270000000000003</v>
      </c>
      <c r="BY7" s="24">
        <v>37.520000000000003</v>
      </c>
      <c r="BZ7" s="24">
        <v>34.96</v>
      </c>
      <c r="CA7" s="24">
        <v>35.159999999999997</v>
      </c>
      <c r="CB7" s="24" t="s">
        <v>102</v>
      </c>
      <c r="CC7" s="24" t="s">
        <v>102</v>
      </c>
      <c r="CD7" s="24">
        <v>332.34</v>
      </c>
      <c r="CE7" s="24">
        <v>358.93</v>
      </c>
      <c r="CF7" s="24">
        <v>375.13</v>
      </c>
      <c r="CG7" s="24" t="s">
        <v>102</v>
      </c>
      <c r="CH7" s="24" t="s">
        <v>102</v>
      </c>
      <c r="CI7" s="24">
        <v>486.77</v>
      </c>
      <c r="CJ7" s="24">
        <v>502.1</v>
      </c>
      <c r="CK7" s="24">
        <v>539.07000000000005</v>
      </c>
      <c r="CL7" s="24">
        <v>534.98</v>
      </c>
      <c r="CM7" s="24" t="s">
        <v>102</v>
      </c>
      <c r="CN7" s="24" t="s">
        <v>102</v>
      </c>
      <c r="CO7" s="24" t="s">
        <v>102</v>
      </c>
      <c r="CP7" s="24" t="s">
        <v>102</v>
      </c>
      <c r="CQ7" s="24" t="s">
        <v>102</v>
      </c>
      <c r="CR7" s="24" t="s">
        <v>102</v>
      </c>
      <c r="CS7" s="24" t="s">
        <v>102</v>
      </c>
      <c r="CT7" s="24">
        <v>34.700000000000003</v>
      </c>
      <c r="CU7" s="24">
        <v>46.83</v>
      </c>
      <c r="CV7" s="24">
        <v>33.74</v>
      </c>
      <c r="CW7" s="24">
        <v>33.840000000000003</v>
      </c>
      <c r="CX7" s="24" t="s">
        <v>102</v>
      </c>
      <c r="CY7" s="24" t="s">
        <v>102</v>
      </c>
      <c r="CZ7" s="24">
        <v>95</v>
      </c>
      <c r="DA7" s="24">
        <v>94.74</v>
      </c>
      <c r="DB7" s="24">
        <v>94.06</v>
      </c>
      <c r="DC7" s="24" t="s">
        <v>102</v>
      </c>
      <c r="DD7" s="24" t="s">
        <v>102</v>
      </c>
      <c r="DE7" s="24">
        <v>90.04</v>
      </c>
      <c r="DF7" s="24">
        <v>90.58</v>
      </c>
      <c r="DG7" s="24">
        <v>90.11</v>
      </c>
      <c r="DH7" s="24">
        <v>89.98</v>
      </c>
      <c r="DI7" s="24" t="s">
        <v>102</v>
      </c>
      <c r="DJ7" s="24" t="s">
        <v>102</v>
      </c>
      <c r="DK7" s="24">
        <v>6.43</v>
      </c>
      <c r="DL7" s="24">
        <v>12.86</v>
      </c>
      <c r="DM7" s="24">
        <v>19.05</v>
      </c>
      <c r="DN7" s="24" t="s">
        <v>102</v>
      </c>
      <c r="DO7" s="24" t="s">
        <v>102</v>
      </c>
      <c r="DP7" s="24">
        <v>29.28</v>
      </c>
      <c r="DQ7" s="24">
        <v>32.380000000000003</v>
      </c>
      <c r="DR7" s="24">
        <v>35.24</v>
      </c>
      <c r="DS7" s="24">
        <v>34.79</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dcterms:created xsi:type="dcterms:W3CDTF">2023-12-12T01:06:50Z</dcterms:created>
  <dcterms:modified xsi:type="dcterms:W3CDTF">2024-01-26T08:25:32Z</dcterms:modified>
  <cp:category/>
</cp:coreProperties>
</file>