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４年度　決算\44 あさぎり町\下水道\"/>
    </mc:Choice>
  </mc:AlternateContent>
  <workbookProtection workbookAlgorithmName="SHA-512" workbookHashValue="Tv/uFeIgqK2j8FDaVKkTmNYJHssOtV7/M8GMXoQSIyR2Jo1mIRqTfgvNcgqJPKgmBOZ/PrDz5f/CYiiBqRGn6A==" workbookSaltValue="phBlbI6E6esEeWn+ZAS2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<sst xmlns="http://schemas.openxmlformats.org/spreadsheetml/2006/main" count="278" uniqueCount="116">
  <si>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</si>
  <si>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</si>
  <si>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</si>
  <si>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</si>
  <si>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</si>
  <si>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</si>
  <si>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</si>
  <si>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</si>
  <si>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</si>
  <si>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</si>
  <si>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</si>
  <si>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</si>
  <si>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</si>
  <si>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</si>
  <si>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</si>
  <si>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</si>
  <si>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</si>
  <si>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</si>
  <si>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</si>
  <si>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</si>
  <si>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</si>
  <si>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</si>
  <si>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</si>
  <si>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</si>
  <si>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</si>
  <si>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</si>
  <si>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</si>
  <si>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</si>
  <si>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</si>
  <si>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</si>
  <si>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</si>
  <si>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</si>
  <si>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</si>
  <si>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</si>
  <si>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</si>
  <si>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</si>
  <si>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</si>
  <si>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</si>
  <si>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</si>
  <si>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</si>
  <si>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</si>
  <si>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</si>
  <si>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</si>
  <si>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</si>
  <si>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</si>
  <si>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</si>
  <si>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</si>
  <si>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</si>
  <si>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</si>
  <si>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</si>
  <si>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</si>
  <si>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</si>
  <si>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</si>
  <si>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</si>
  <si>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</si>
  <si>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</si>
  <si>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</si>
  <si>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</si>
  <si>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</si>
  <si>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</si>
  <si>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</si>
  <si>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</si>
  <si>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</si>
  <si>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</si>
  <si>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</si>
  <si>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</si>
  <si>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</si>
  <si>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</si>
  <si>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</si>
  <si>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</si>
  <si>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</si>
  <si>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</si>
  <si>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</si>
  <si>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</si>
  <si>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</si>
  <si>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</si>
  <si>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</si>
  <si>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</si>
  <si>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</si>
  <si>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</si>
  <si>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</si>
  <si>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</si>
  <si>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</si>
  <si>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</si>
  <si>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</si>
  <si>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</si>
  <si>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</si>
  <si>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</si>
  <si>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</si>
  <si>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</si>
  <si>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</si>
  <si>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</si>
  <si>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</si>
  <si>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</si>
  <si>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</si>
  <si>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</si>
  <si>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</si>
  <si>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</si>
  <si>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</si>
  <si>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</si>
  <si>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</si>
  <si>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</si>
  <si>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</si>
  <si>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</si>
  <si>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</si>
  <si>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</si>
  <si>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</si>
  <si>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</si>
  <si>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</si>
  <si>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</si>
  <si>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</si>
  <si>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</si>
  <si>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</si>
  <si>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経営の健全性・効率性にも記載しているとおり、当該区域内人口の増加は見込めず、また、施設の老朽化による修繕若しくは更新に係る費用は増加するものと推測されます。
　適正な使用料収入の確保のため使用料の改定などを検討も含め、近い将来、維持管理に関して検討する必要性があります。</t>
    <rPh sb="107" eb="108">
      <t>フク</t>
    </rPh>
    <phoneticPr fontId="4"/>
  </si>
  <si>
    <t>　当事業の施設は、平成１１年度から使用開始しており、２５年が経過しています。
　管渠においては、法定耐用年数に到達するまで期間があるため、更新の予定はありませんが、浄化槽や電気設備等の付属施設は耐用年数が迫っており、今後、大規模な修繕が発生することが予想されます。</t>
    <rPh sb="102" eb="103">
      <t>セマ</t>
    </rPh>
    <phoneticPr fontId="4"/>
  </si>
  <si>
    <t xml:space="preserve">①経常収支比率については、一般会計繰入金からの収入によって、賄っているため１００％となっております。
⑥汚水処理原価について昨年度同様に高い比率になっているのは、老朽化による修繕を行ったためです。
　簡易排水事業においては、使用料収入のほか、一般会計からの繰入金に依存している状況です。当該区域は、今後も区域内人口の増加が見込めないため使用料収入は減少するものと推測され、経営の健全性・効率性について検討が必要となります。
</t>
    <rPh sb="13" eb="15">
      <t>イッパン</t>
    </rPh>
    <rPh sb="15" eb="17">
      <t>カイケイ</t>
    </rPh>
    <rPh sb="17" eb="19">
      <t>クリイレ</t>
    </rPh>
    <rPh sb="19" eb="20">
      <t>キン</t>
    </rPh>
    <rPh sb="23" eb="25">
      <t>シュウニュウ</t>
    </rPh>
    <rPh sb="30" eb="31">
      <t>マカナ</t>
    </rPh>
    <rPh sb="62" eb="65">
      <t>サクネンド</t>
    </rPh>
    <rPh sb="65" eb="67">
      <t>ドウヨウ</t>
    </rPh>
    <rPh sb="68" eb="69">
      <t>タカ</t>
    </rPh>
    <rPh sb="70" eb="72">
      <t>ヒリツ</t>
    </rPh>
    <rPh sb="81" eb="84">
      <t>ロウキュウカ</t>
    </rPh>
    <rPh sb="100" eb="102">
      <t>カンイ</t>
    </rPh>
    <rPh sb="102" eb="104">
      <t>ハイスイ</t>
    </rPh>
    <rPh sb="186" eb="188">
      <t>ケイエイ</t>
    </rPh>
    <rPh sb="189" eb="192">
      <t>ケンゼンセイ</t>
    </rPh>
    <rPh sb="193" eb="196">
      <t>コウリツセイ</t>
    </rPh>
    <rPh sb="200" eb="202">
      <t>ケントウ</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</si>
</sst>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23-48DA-9061-55EDC263B6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B23-48DA-9061-55EDC263B6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03-437C-A308-805D8A1E35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26.11</c:v>
                </c:pt>
                <c:pt idx="3">
                  <c:v>24.44</c:v>
                </c:pt>
                <c:pt idx="4">
                  <c:v>25.16</c:v>
                </c:pt>
              </c:numCache>
            </c:numRef>
          </c:val>
          <c:smooth val="0"/>
          <c:extLst>
            <c:ext xmlns:c16="http://schemas.microsoft.com/office/drawing/2014/chart" uri="{C3380CC4-5D6E-409C-BE32-E72D297353CC}">
              <c16:uniqueId val="{00000001-5B03-437C-A308-805D8A1E35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95.56</c:v>
                </c:pt>
                <c:pt idx="3">
                  <c:v>95.24</c:v>
                </c:pt>
                <c:pt idx="4">
                  <c:v>94.87</c:v>
                </c:pt>
              </c:numCache>
            </c:numRef>
          </c:val>
          <c:extLst>
            <c:ext xmlns:c16="http://schemas.microsoft.com/office/drawing/2014/chart" uri="{C3380CC4-5D6E-409C-BE32-E72D297353CC}">
              <c16:uniqueId val="{00000000-B9AB-4C98-A0A8-6D4A4EA2B9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94.97</c:v>
                </c:pt>
                <c:pt idx="3">
                  <c:v>95.52</c:v>
                </c:pt>
                <c:pt idx="4">
                  <c:v>95.65</c:v>
                </c:pt>
              </c:numCache>
            </c:numRef>
          </c:val>
          <c:smooth val="0"/>
          <c:extLst>
            <c:ext xmlns:c16="http://schemas.microsoft.com/office/drawing/2014/chart" uri="{C3380CC4-5D6E-409C-BE32-E72D297353CC}">
              <c16:uniqueId val="{00000001-B9AB-4C98-A0A8-6D4A4EA2B9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75.55</c:v>
                </c:pt>
                <c:pt idx="3">
                  <c:v>47.08</c:v>
                </c:pt>
                <c:pt idx="4">
                  <c:v>100</c:v>
                </c:pt>
              </c:numCache>
            </c:numRef>
          </c:val>
          <c:extLst>
            <c:ext xmlns:c16="http://schemas.microsoft.com/office/drawing/2014/chart" uri="{C3380CC4-5D6E-409C-BE32-E72D297353CC}">
              <c16:uniqueId val="{00000000-E7DC-4F36-B4A4-7341ECAB15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88.54</c:v>
                </c:pt>
                <c:pt idx="3">
                  <c:v>84.34</c:v>
                </c:pt>
                <c:pt idx="4">
                  <c:v>84.44</c:v>
                </c:pt>
              </c:numCache>
            </c:numRef>
          </c:val>
          <c:smooth val="0"/>
          <c:extLst>
            <c:ext xmlns:c16="http://schemas.microsoft.com/office/drawing/2014/chart" uri="{C3380CC4-5D6E-409C-BE32-E72D297353CC}">
              <c16:uniqueId val="{00000001-E7DC-4F36-B4A4-7341ECAB15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3.24</c:v>
                </c:pt>
                <c:pt idx="3">
                  <c:v>3.35</c:v>
                </c:pt>
                <c:pt idx="4">
                  <c:v>9.43</c:v>
                </c:pt>
              </c:numCache>
            </c:numRef>
          </c:val>
          <c:extLst>
            <c:ext xmlns:c16="http://schemas.microsoft.com/office/drawing/2014/chart" uri="{C3380CC4-5D6E-409C-BE32-E72D297353CC}">
              <c16:uniqueId val="{00000000-F6D3-49A3-8BE4-1230329BD8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32.49</c:v>
                </c:pt>
                <c:pt idx="3">
                  <c:v>33.799999999999997</c:v>
                </c:pt>
                <c:pt idx="4">
                  <c:v>36.31</c:v>
                </c:pt>
              </c:numCache>
            </c:numRef>
          </c:val>
          <c:smooth val="0"/>
          <c:extLst>
            <c:ext xmlns:c16="http://schemas.microsoft.com/office/drawing/2014/chart" uri="{C3380CC4-5D6E-409C-BE32-E72D297353CC}">
              <c16:uniqueId val="{00000001-F6D3-49A3-8BE4-1230329BD8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F6-4004-9667-8EE7403477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FF6-4004-9667-8EE7403477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83.45</c:v>
                </c:pt>
                <c:pt idx="3">
                  <c:v>390.45</c:v>
                </c:pt>
                <c:pt idx="4" formatCode="#,##0.00;&quot;△&quot;#,##0.00">
                  <c:v>0</c:v>
                </c:pt>
              </c:numCache>
            </c:numRef>
          </c:val>
          <c:extLst>
            <c:ext xmlns:c16="http://schemas.microsoft.com/office/drawing/2014/chart" uri="{C3380CC4-5D6E-409C-BE32-E72D297353CC}">
              <c16:uniqueId val="{00000000-1E80-4F09-923B-F9298B5664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1351.99</c:v>
                </c:pt>
                <c:pt idx="3">
                  <c:v>1369.17</c:v>
                </c:pt>
                <c:pt idx="4">
                  <c:v>1482.59</c:v>
                </c:pt>
              </c:numCache>
            </c:numRef>
          </c:val>
          <c:smooth val="0"/>
          <c:extLst>
            <c:ext xmlns:c16="http://schemas.microsoft.com/office/drawing/2014/chart" uri="{C3380CC4-5D6E-409C-BE32-E72D297353CC}">
              <c16:uniqueId val="{00000001-1E80-4F09-923B-F9298B5664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0.43</c:v>
                </c:pt>
                <c:pt idx="3">
                  <c:v>0.64</c:v>
                </c:pt>
                <c:pt idx="4">
                  <c:v>0.52</c:v>
                </c:pt>
              </c:numCache>
            </c:numRef>
          </c:val>
          <c:extLst>
            <c:ext xmlns:c16="http://schemas.microsoft.com/office/drawing/2014/chart" uri="{C3380CC4-5D6E-409C-BE32-E72D297353CC}">
              <c16:uniqueId val="{00000000-BE81-45B1-9500-5B0264B41F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205.9</c:v>
                </c:pt>
                <c:pt idx="3">
                  <c:v>193.81</c:v>
                </c:pt>
                <c:pt idx="4">
                  <c:v>197.34</c:v>
                </c:pt>
              </c:numCache>
            </c:numRef>
          </c:val>
          <c:smooth val="0"/>
          <c:extLst>
            <c:ext xmlns:c16="http://schemas.microsoft.com/office/drawing/2014/chart" uri="{C3380CC4-5D6E-409C-BE32-E72D297353CC}">
              <c16:uniqueId val="{00000001-BE81-45B1-9500-5B0264B41F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58.98</c:v>
                </c:pt>
                <c:pt idx="3">
                  <c:v>54.87</c:v>
                </c:pt>
                <c:pt idx="4">
                  <c:v>45.45</c:v>
                </c:pt>
              </c:numCache>
            </c:numRef>
          </c:val>
          <c:extLst>
            <c:ext xmlns:c16="http://schemas.microsoft.com/office/drawing/2014/chart" uri="{C3380CC4-5D6E-409C-BE32-E72D297353CC}">
              <c16:uniqueId val="{00000000-1649-4AC9-B588-D8E8D29C28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126.26</c:v>
                </c:pt>
                <c:pt idx="3">
                  <c:v>113.17</c:v>
                </c:pt>
                <c:pt idx="4">
                  <c:v>160.77000000000001</c:v>
                </c:pt>
              </c:numCache>
            </c:numRef>
          </c:val>
          <c:smooth val="0"/>
          <c:extLst>
            <c:ext xmlns:c16="http://schemas.microsoft.com/office/drawing/2014/chart" uri="{C3380CC4-5D6E-409C-BE32-E72D297353CC}">
              <c16:uniqueId val="{00000001-1649-4AC9-B588-D8E8D29C28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49.96</c:v>
                </c:pt>
                <c:pt idx="3">
                  <c:v>23.82</c:v>
                </c:pt>
                <c:pt idx="4">
                  <c:v>28.71</c:v>
                </c:pt>
              </c:numCache>
            </c:numRef>
          </c:val>
          <c:extLst>
            <c:ext xmlns:c16="http://schemas.microsoft.com/office/drawing/2014/chart" uri="{C3380CC4-5D6E-409C-BE32-E72D297353CC}">
              <c16:uniqueId val="{00000000-5DCD-4DB8-9EBA-E9ABE0D1F3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35.869999999999997</c:v>
                </c:pt>
                <c:pt idx="3">
                  <c:v>31.6</c:v>
                </c:pt>
                <c:pt idx="4">
                  <c:v>30.19</c:v>
                </c:pt>
              </c:numCache>
            </c:numRef>
          </c:val>
          <c:smooth val="0"/>
          <c:extLst>
            <c:ext xmlns:c16="http://schemas.microsoft.com/office/drawing/2014/chart" uri="{C3380CC4-5D6E-409C-BE32-E72D297353CC}">
              <c16:uniqueId val="{00000001-5DCD-4DB8-9EBA-E9ABE0D1F3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320.37</c:v>
                </c:pt>
                <c:pt idx="3">
                  <c:v>660.38</c:v>
                </c:pt>
                <c:pt idx="4">
                  <c:v>546.02</c:v>
                </c:pt>
              </c:numCache>
            </c:numRef>
          </c:val>
          <c:extLst>
            <c:ext xmlns:c16="http://schemas.microsoft.com/office/drawing/2014/chart" uri="{C3380CC4-5D6E-409C-BE32-E72D297353CC}">
              <c16:uniqueId val="{00000000-5A7B-4DF0-BA32-3BB17DD8F5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528.78</c:v>
                </c:pt>
                <c:pt idx="3">
                  <c:v>596.92999999999995</c:v>
                </c:pt>
                <c:pt idx="4">
                  <c:v>631.54999999999995</c:v>
                </c:pt>
              </c:numCache>
            </c:numRef>
          </c:val>
          <c:smooth val="0"/>
          <c:extLst>
            <c:ext xmlns:c16="http://schemas.microsoft.com/office/drawing/2014/chart" uri="{C3380CC4-5D6E-409C-BE32-E72D297353CC}">
              <c16:uniqueId val="{00000001-5A7B-4DF0-BA32-3BB17DD8F5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【1,482.59】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あさぎり町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14554</v>
      </c>
      <c r="AM8" s="42"/>
      <c r="AN8" s="42"/>
      <c r="AO8" s="42"/>
      <c r="AP8" s="42"/>
      <c r="AQ8" s="42"/>
      <c r="AR8" s="42"/>
      <c r="AS8" s="42"/>
      <c r="AT8" s="35">
        <f>データ!T6</f>
        <v>159.56</v>
      </c>
      <c r="AU8" s="35"/>
      <c r="AV8" s="35"/>
      <c r="AW8" s="35"/>
      <c r="AX8" s="35"/>
      <c r="AY8" s="35"/>
      <c r="AZ8" s="35"/>
      <c r="BA8" s="35"/>
      <c r="BB8" s="35">
        <f>データ!U6</f>
        <v>91.21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78.48</v>
      </c>
      <c r="J10" s="35"/>
      <c r="K10" s="35"/>
      <c r="L10" s="35"/>
      <c r="M10" s="35"/>
      <c r="N10" s="35"/>
      <c r="O10" s="35"/>
      <c r="P10" s="35">
        <f>データ!P6</f>
        <v>0.27</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39</v>
      </c>
      <c r="AM10" s="42"/>
      <c r="AN10" s="42"/>
      <c r="AO10" s="42"/>
      <c r="AP10" s="42"/>
      <c r="AQ10" s="42"/>
      <c r="AR10" s="42"/>
      <c r="AS10" s="42"/>
      <c r="AT10" s="35">
        <f>データ!W6</f>
        <v>0.01</v>
      </c>
      <c r="AU10" s="35"/>
      <c r="AV10" s="35"/>
      <c r="AW10" s="35"/>
      <c r="AX10" s="35"/>
      <c r="AY10" s="35"/>
      <c r="AZ10" s="35"/>
      <c r="BA10" s="35"/>
      <c r="BB10" s="35">
        <f>データ!X6</f>
        <v>3900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【84.44】</v>
      </c>
      <c r="F85" s="12" t="str">
        <f>データ!AT6</f>
        <v>【1,482.59】</v>
      </c>
      <c r="G85" s="12" t="str">
        <f>データ!BE6</f>
        <v>【197.34】</v>
      </c>
      <c r="H85" s="12" t="str">
        <f>データ!BP6</f>
        <v>【160.77】</v>
      </c>
      <c r="I85" s="12" t="str">
        <f>データ!CA6</f>
        <v>【30.19】</v>
      </c>
      <c r="J85" s="12" t="str">
        <f>データ!CL6</f>
        <v>【631.55】</v>
      </c>
      <c r="K85" s="12" t="str">
        <f>データ!CW6</f>
        <v>【25.16】</v>
      </c>
      <c r="L85" s="12" t="str">
        <f>データ!DH6</f>
        <v>【95.65】</v>
      </c>
      <c r="M85" s="12" t="str">
        <f>データ!DS6</f>
        <v>【36.31】</v>
      </c>
      <c r="N85" s="12" t="str">
        <f>データ!ED6</f>
        <v>【0.00】</v>
      </c>
      <c r="O85" s="12" t="str">
        <f>データ!EO6</f>
        <v>【0.00】</v>
      </c>
    </row>
  </sheetData>
  <sheetProtection algorithmName="SHA-512" hashValue="g+6qii1WID9qb3D+TfgaPEPsc7rrJP+B3jsqlXFacQ6bpjqWEbjqwLbM0yJxOYsuy0DXGEy0cpsBkvqPVU3KhQ==" saltValue="rKYuM+gWItNsaKVGgIHd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435147</v>
      </c>
      <c r="D6" s="19">
        <f t="shared" si="3"/>
        <v>46</v>
      </c>
      <c r="E6" s="19">
        <f t="shared" si="3"/>
        <v>17</v>
      </c>
      <c r="F6" s="19">
        <f t="shared" si="3"/>
        <v>8</v>
      </c>
      <c r="G6" s="19">
        <f t="shared" si="3"/>
        <v>0</v>
      </c>
      <c r="H6" s="19" t="str">
        <f t="shared" si="3"/>
        <v>熊本県　あさぎり町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78.48</v>
      </c>
      <c r="P6" s="20">
        <f t="shared" si="3"/>
        <v>0.27</v>
      </c>
      <c r="Q6" s="20">
        <f t="shared" si="3"/>
        <v>100</v>
      </c>
      <c r="R6" s="20">
        <f t="shared" si="3"/>
        <v>3300</v>
      </c>
      <c r="S6" s="20">
        <f t="shared" si="3"/>
        <v>14554</v>
      </c>
      <c r="T6" s="20">
        <f t="shared" si="3"/>
        <v>159.56</v>
      </c>
      <c r="U6" s="20">
        <f t="shared" si="3"/>
        <v>91.21</v>
      </c>
      <c r="V6" s="20">
        <f t="shared" si="3"/>
        <v>39</v>
      </c>
      <c r="W6" s="20">
        <f t="shared" si="3"/>
        <v>0.01</v>
      </c>
      <c r="X6" s="20">
        <f t="shared" si="3"/>
        <v>3900</v>
      </c>
      <c r="Y6" s="21" t="str">
        <f>IF(Y7="",NA(),Y7)</f>
        <v>-</v>
      </c>
      <c r="Z6" s="21" t="str">
        <f t="shared" ref="Z6:AH6" si="4">IF(Z7="",NA(),Z7)</f>
        <v>-</v>
      </c>
      <c r="AA6" s="21">
        <f t="shared" si="4"/>
        <v>75.55</v>
      </c>
      <c r="AB6" s="21">
        <f t="shared" si="4"/>
        <v>47.08</v>
      </c>
      <c r="AC6" s="21">
        <f t="shared" si="4"/>
        <v>100</v>
      </c>
      <c r="AD6" s="21" t="str">
        <f t="shared" si="4"/>
        <v>-</v>
      </c>
      <c r="AE6" s="21" t="str">
        <f t="shared" si="4"/>
        <v>-</v>
      </c>
      <c r="AF6" s="21">
        <f t="shared" si="4"/>
        <v>88.54</v>
      </c>
      <c r="AG6" s="21">
        <f t="shared" si="4"/>
        <v>84.34</v>
      </c>
      <c r="AH6" s="21">
        <f t="shared" si="4"/>
        <v>84.44</v>
      </c>
      <c r="AI6" s="20" t="str">
        <f>IF(AI7="","",IF(AI7="-","【-】","【"&amp;SUBSTITUTE(TEXT(AI7,"#,##0.00"),"-","△")&amp;"】"))</f>
        <v>【84.44】</v>
      </c>
      <c r="AJ6" s="21" t="str">
        <f>IF(AJ7="",NA(),AJ7)</f>
        <v>-</v>
      </c>
      <c r="AK6" s="21" t="str">
        <f t="shared" ref="AK6:AS6" si="5">IF(AK7="",NA(),AK7)</f>
        <v>-</v>
      </c>
      <c r="AL6" s="21">
        <f t="shared" si="5"/>
        <v>83.45</v>
      </c>
      <c r="AM6" s="21">
        <f t="shared" si="5"/>
        <v>390.45</v>
      </c>
      <c r="AN6" s="20">
        <f t="shared" si="5"/>
        <v>0</v>
      </c>
      <c r="AO6" s="21" t="str">
        <f t="shared" si="5"/>
        <v>-</v>
      </c>
      <c r="AP6" s="21" t="str">
        <f t="shared" si="5"/>
        <v>-</v>
      </c>
      <c r="AQ6" s="21">
        <f t="shared" si="5"/>
        <v>1351.99</v>
      </c>
      <c r="AR6" s="21">
        <f t="shared" si="5"/>
        <v>1369.17</v>
      </c>
      <c r="AS6" s="21">
        <f t="shared" si="5"/>
        <v>1482.59</v>
      </c>
      <c r="AT6" s="20" t="str">
        <f>IF(AT7="","",IF(AT7="-","【-】","【"&amp;SUBSTITUTE(TEXT(AT7,"#,##0.00"),"-","△")&amp;"】"))</f>
        <v>【1,482.59】</v>
      </c>
      <c r="AU6" s="21" t="str">
        <f>IF(AU7="",NA(),AU7)</f>
        <v>-</v>
      </c>
      <c r="AV6" s="21" t="str">
        <f t="shared" ref="AV6:BD6" si="6">IF(AV7="",NA(),AV7)</f>
        <v>-</v>
      </c>
      <c r="AW6" s="21">
        <f t="shared" si="6"/>
        <v>0.43</v>
      </c>
      <c r="AX6" s="21">
        <f t="shared" si="6"/>
        <v>0.64</v>
      </c>
      <c r="AY6" s="21">
        <f t="shared" si="6"/>
        <v>0.52</v>
      </c>
      <c r="AZ6" s="21" t="str">
        <f t="shared" si="6"/>
        <v>-</v>
      </c>
      <c r="BA6" s="21" t="str">
        <f t="shared" si="6"/>
        <v>-</v>
      </c>
      <c r="BB6" s="21">
        <f t="shared" si="6"/>
        <v>205.9</v>
      </c>
      <c r="BC6" s="21">
        <f t="shared" si="6"/>
        <v>193.81</v>
      </c>
      <c r="BD6" s="21">
        <f t="shared" si="6"/>
        <v>197.34</v>
      </c>
      <c r="BE6" s="20" t="str">
        <f>IF(BE7="","",IF(BE7="-","【-】","【"&amp;SUBSTITUTE(TEXT(BE7,"#,##0.00"),"-","△")&amp;"】"))</f>
        <v>【197.34】</v>
      </c>
      <c r="BF6" s="21" t="str">
        <f>IF(BF7="",NA(),BF7)</f>
        <v>-</v>
      </c>
      <c r="BG6" s="21" t="str">
        <f t="shared" ref="BG6:BO6" si="7">IF(BG7="",NA(),BG7)</f>
        <v>-</v>
      </c>
      <c r="BH6" s="21">
        <f t="shared" si="7"/>
        <v>58.98</v>
      </c>
      <c r="BI6" s="21">
        <f t="shared" si="7"/>
        <v>54.87</v>
      </c>
      <c r="BJ6" s="21">
        <f t="shared" si="7"/>
        <v>45.45</v>
      </c>
      <c r="BK6" s="21" t="str">
        <f t="shared" si="7"/>
        <v>-</v>
      </c>
      <c r="BL6" s="21" t="str">
        <f t="shared" si="7"/>
        <v>-</v>
      </c>
      <c r="BM6" s="21">
        <f t="shared" si="7"/>
        <v>126.26</v>
      </c>
      <c r="BN6" s="21">
        <f t="shared" si="7"/>
        <v>113.17</v>
      </c>
      <c r="BO6" s="21">
        <f t="shared" si="7"/>
        <v>160.77000000000001</v>
      </c>
      <c r="BP6" s="20" t="str">
        <f>IF(BP7="","",IF(BP7="-","【-】","【"&amp;SUBSTITUTE(TEXT(BP7,"#,##0.00"),"-","△")&amp;"】"))</f>
        <v>【160.77】</v>
      </c>
      <c r="BQ6" s="21" t="str">
        <f>IF(BQ7="",NA(),BQ7)</f>
        <v>-</v>
      </c>
      <c r="BR6" s="21" t="str">
        <f t="shared" ref="BR6:BZ6" si="8">IF(BR7="",NA(),BR7)</f>
        <v>-</v>
      </c>
      <c r="BS6" s="21">
        <f t="shared" si="8"/>
        <v>49.96</v>
      </c>
      <c r="BT6" s="21">
        <f t="shared" si="8"/>
        <v>23.82</v>
      </c>
      <c r="BU6" s="21">
        <f t="shared" si="8"/>
        <v>28.71</v>
      </c>
      <c r="BV6" s="21" t="str">
        <f t="shared" si="8"/>
        <v>-</v>
      </c>
      <c r="BW6" s="21" t="str">
        <f t="shared" si="8"/>
        <v>-</v>
      </c>
      <c r="BX6" s="21">
        <f t="shared" si="8"/>
        <v>35.869999999999997</v>
      </c>
      <c r="BY6" s="21">
        <f t="shared" si="8"/>
        <v>31.6</v>
      </c>
      <c r="BZ6" s="21">
        <f t="shared" si="8"/>
        <v>30.19</v>
      </c>
      <c r="CA6" s="20" t="str">
        <f>IF(CA7="","",IF(CA7="-","【-】","【"&amp;SUBSTITUTE(TEXT(CA7,"#,##0.00"),"-","△")&amp;"】"))</f>
        <v>【30.19】</v>
      </c>
      <c r="CB6" s="21" t="str">
        <f>IF(CB7="",NA(),CB7)</f>
        <v>-</v>
      </c>
      <c r="CC6" s="21" t="str">
        <f t="shared" ref="CC6:CK6" si="9">IF(CC7="",NA(),CC7)</f>
        <v>-</v>
      </c>
      <c r="CD6" s="21">
        <f t="shared" si="9"/>
        <v>320.37</v>
      </c>
      <c r="CE6" s="21">
        <f t="shared" si="9"/>
        <v>660.38</v>
      </c>
      <c r="CF6" s="21">
        <f t="shared" si="9"/>
        <v>546.02</v>
      </c>
      <c r="CG6" s="21" t="str">
        <f t="shared" si="9"/>
        <v>-</v>
      </c>
      <c r="CH6" s="21" t="str">
        <f t="shared" si="9"/>
        <v>-</v>
      </c>
      <c r="CI6" s="21">
        <f t="shared" si="9"/>
        <v>528.78</v>
      </c>
      <c r="CJ6" s="21">
        <f t="shared" si="9"/>
        <v>596.92999999999995</v>
      </c>
      <c r="CK6" s="21">
        <f t="shared" si="9"/>
        <v>631.54999999999995</v>
      </c>
      <c r="CL6" s="20" t="str">
        <f>IF(CL7="","",IF(CL7="-","【-】","【"&amp;SUBSTITUTE(TEXT(CL7,"#,##0.00"),"-","△")&amp;"】"))</f>
        <v>【631.55】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26.11</v>
      </c>
      <c r="CU6" s="21">
        <f t="shared" si="10"/>
        <v>24.44</v>
      </c>
      <c r="CV6" s="21">
        <f t="shared" si="10"/>
        <v>25.16</v>
      </c>
      <c r="CW6" s="20" t="str">
        <f>IF(CW7="","",IF(CW7="-","【-】","【"&amp;SUBSTITUTE(TEXT(CW7,"#,##0.00"),"-","△")&amp;"】"))</f>
        <v>【25.16】</v>
      </c>
      <c r="CX6" s="21" t="str">
        <f>IF(CX7="",NA(),CX7)</f>
        <v>-</v>
      </c>
      <c r="CY6" s="21" t="str">
        <f t="shared" ref="CY6:DG6" si="11">IF(CY7="",NA(),CY7)</f>
        <v>-</v>
      </c>
      <c r="CZ6" s="21">
        <f t="shared" si="11"/>
        <v>95.56</v>
      </c>
      <c r="DA6" s="21">
        <f t="shared" si="11"/>
        <v>95.24</v>
      </c>
      <c r="DB6" s="21">
        <f t="shared" si="11"/>
        <v>94.87</v>
      </c>
      <c r="DC6" s="21" t="str">
        <f t="shared" si="11"/>
        <v>-</v>
      </c>
      <c r="DD6" s="21" t="str">
        <f t="shared" si="11"/>
        <v>-</v>
      </c>
      <c r="DE6" s="21">
        <f t="shared" si="11"/>
        <v>94.97</v>
      </c>
      <c r="DF6" s="21">
        <f t="shared" si="11"/>
        <v>95.52</v>
      </c>
      <c r="DG6" s="21">
        <f t="shared" si="11"/>
        <v>95.65</v>
      </c>
      <c r="DH6" s="20" t="str">
        <f>IF(DH7="","",IF(DH7="-","【-】","【"&amp;SUBSTITUTE(TEXT(DH7,"#,##0.00"),"-","△")&amp;"】"))</f>
        <v>【95.65】</v>
      </c>
      <c r="DI6" s="21" t="str">
        <f>IF(DI7="",NA(),DI7)</f>
        <v>-</v>
      </c>
      <c r="DJ6" s="21" t="str">
        <f t="shared" ref="DJ6:DR6" si="12">IF(DJ7="",NA(),DJ7)</f>
        <v>-</v>
      </c>
      <c r="DK6" s="21">
        <f t="shared" si="12"/>
        <v>3.24</v>
      </c>
      <c r="DL6" s="21">
        <f t="shared" si="12"/>
        <v>3.35</v>
      </c>
      <c r="DM6" s="21">
        <f t="shared" si="12"/>
        <v>9.43</v>
      </c>
      <c r="DN6" s="21" t="str">
        <f t="shared" si="12"/>
        <v>-</v>
      </c>
      <c r="DO6" s="21" t="str">
        <f t="shared" si="12"/>
        <v>-</v>
      </c>
      <c r="DP6" s="21">
        <f t="shared" si="12"/>
        <v>32.49</v>
      </c>
      <c r="DQ6" s="21">
        <f t="shared" si="12"/>
        <v>33.799999999999997</v>
      </c>
      <c r="DR6" s="21">
        <f t="shared" si="12"/>
        <v>36.31</v>
      </c>
      <c r="DS6" s="20" t="str">
        <f>IF(DS7="","",IF(DS7="-","【-】","【"&amp;SUBSTITUTE(TEXT(DS7,"#,##0.00"),"-","△")&amp;"】"))</f>
        <v>【36.31】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2022</v>
      </c>
      <c r="C7" s="23">
        <v>435147</v>
      </c>
      <c r="D7" s="23">
        <v>46</v>
      </c>
      <c r="E7" s="23">
        <v>17</v>
      </c>
      <c r="F7" s="23">
        <v>8</v>
      </c>
      <c r="G7" s="23">
        <v>0</v>
      </c>
      <c r="H7" s="23" t="s">
        <v>96</v>
      </c>
      <c r="I7" s="23" t="s">
        <v>97</v>
      </c>
      <c r="J7" s="23" t="s">
        <v>98</v>
      </c>
      <c r="K7" s="23" t="s">
        <v>99</v>
      </c>
      <c r="L7" s="23" t="s">
        <v>100</v>
      </c>
      <c r="M7" s="23" t="s">
        <v>101</v>
      </c>
      <c r="N7" s="24" t="s">
        <v>102</v>
      </c>
      <c r="O7" s="24">
        <v>78.48</v>
      </c>
      <c r="P7" s="24">
        <v>0.27</v>
      </c>
      <c r="Q7" s="24">
        <v>100</v>
      </c>
      <c r="R7" s="24">
        <v>3300</v>
      </c>
      <c r="S7" s="24">
        <v>14554</v>
      </c>
      <c r="T7" s="24">
        <v>159.56</v>
      </c>
      <c r="U7" s="24">
        <v>91.21</v>
      </c>
      <c r="V7" s="24">
        <v>39</v>
      </c>
      <c r="W7" s="24">
        <v>0.01</v>
      </c>
      <c r="X7" s="24">
        <v>3900</v>
      </c>
      <c r="Y7" s="24" t="s">
        <v>102</v>
      </c>
      <c r="Z7" s="24" t="s">
        <v>102</v>
      </c>
      <c r="AA7" s="24">
        <v>75.55</v>
      </c>
      <c r="AB7" s="24">
        <v>47.08</v>
      </c>
      <c r="AC7" s="24">
        <v>100</v>
      </c>
      <c r="AD7" s="24" t="s">
        <v>102</v>
      </c>
      <c r="AE7" s="24" t="s">
        <v>102</v>
      </c>
      <c r="AF7" s="24">
        <v>88.54</v>
      </c>
      <c r="AG7" s="24">
        <v>84.34</v>
      </c>
      <c r="AH7" s="24">
        <v>84.44</v>
      </c>
      <c r="AI7" s="24">
        <v>84.44</v>
      </c>
      <c r="AJ7" s="24" t="s">
        <v>102</v>
      </c>
      <c r="AK7" s="24" t="s">
        <v>102</v>
      </c>
      <c r="AL7" s="24">
        <v>83.45</v>
      </c>
      <c r="AM7" s="24">
        <v>390.45</v>
      </c>
      <c r="AN7" s="24">
        <v>0</v>
      </c>
      <c r="AO7" s="24" t="s">
        <v>102</v>
      </c>
      <c r="AP7" s="24" t="s">
        <v>102</v>
      </c>
      <c r="AQ7" s="24">
        <v>1351.99</v>
      </c>
      <c r="AR7" s="24">
        <v>1369.17</v>
      </c>
      <c r="AS7" s="24">
        <v>1482.59</v>
      </c>
      <c r="AT7" s="24">
        <v>1482.59</v>
      </c>
      <c r="AU7" s="24" t="s">
        <v>102</v>
      </c>
      <c r="AV7" s="24" t="s">
        <v>102</v>
      </c>
      <c r="AW7" s="24">
        <v>0.43</v>
      </c>
      <c r="AX7" s="24">
        <v>0.64</v>
      </c>
      <c r="AY7" s="24">
        <v>0.52</v>
      </c>
      <c r="AZ7" s="24" t="s">
        <v>102</v>
      </c>
      <c r="BA7" s="24" t="s">
        <v>102</v>
      </c>
      <c r="BB7" s="24">
        <v>205.9</v>
      </c>
      <c r="BC7" s="24">
        <v>193.81</v>
      </c>
      <c r="BD7" s="24">
        <v>197.34</v>
      </c>
      <c r="BE7" s="24">
        <v>197.34</v>
      </c>
      <c r="BF7" s="24" t="s">
        <v>102</v>
      </c>
      <c r="BG7" s="24" t="s">
        <v>102</v>
      </c>
      <c r="BH7" s="24">
        <v>58.98</v>
      </c>
      <c r="BI7" s="24">
        <v>54.87</v>
      </c>
      <c r="BJ7" s="24">
        <v>45.45</v>
      </c>
      <c r="BK7" s="24" t="s">
        <v>102</v>
      </c>
      <c r="BL7" s="24" t="s">
        <v>102</v>
      </c>
      <c r="BM7" s="24">
        <v>126.26</v>
      </c>
      <c r="BN7" s="24">
        <v>113.17</v>
      </c>
      <c r="BO7" s="24">
        <v>160.77000000000001</v>
      </c>
      <c r="BP7" s="24">
        <v>160.77000000000001</v>
      </c>
      <c r="BQ7" s="24" t="s">
        <v>102</v>
      </c>
      <c r="BR7" s="24" t="s">
        <v>102</v>
      </c>
      <c r="BS7" s="24">
        <v>49.96</v>
      </c>
      <c r="BT7" s="24">
        <v>23.82</v>
      </c>
      <c r="BU7" s="24">
        <v>28.71</v>
      </c>
      <c r="BV7" s="24" t="s">
        <v>102</v>
      </c>
      <c r="BW7" s="24" t="s">
        <v>102</v>
      </c>
      <c r="BX7" s="24">
        <v>35.869999999999997</v>
      </c>
      <c r="BY7" s="24">
        <v>31.6</v>
      </c>
      <c r="BZ7" s="24">
        <v>30.19</v>
      </c>
      <c r="CA7" s="24">
        <v>30.19</v>
      </c>
      <c r="CB7" s="24" t="s">
        <v>102</v>
      </c>
      <c r="CC7" s="24" t="s">
        <v>102</v>
      </c>
      <c r="CD7" s="24">
        <v>320.37</v>
      </c>
      <c r="CE7" s="24">
        <v>660.38</v>
      </c>
      <c r="CF7" s="24">
        <v>546.02</v>
      </c>
      <c r="CG7" s="24" t="s">
        <v>102</v>
      </c>
      <c r="CH7" s="24" t="s">
        <v>102</v>
      </c>
      <c r="CI7" s="24">
        <v>528.78</v>
      </c>
      <c r="CJ7" s="24">
        <v>596.92999999999995</v>
      </c>
      <c r="CK7" s="24">
        <v>631.54999999999995</v>
      </c>
      <c r="CL7" s="24">
        <v>631.54999999999995</v>
      </c>
      <c r="CM7" s="24" t="s">
        <v>102</v>
      </c>
      <c r="CN7" s="24" t="s">
        <v>102</v>
      </c>
      <c r="CO7" s="24" t="s">
        <v>102</v>
      </c>
      <c r="CP7" s="24" t="s">
        <v>102</v>
      </c>
      <c r="CQ7" s="24" t="s">
        <v>102</v>
      </c>
      <c r="CR7" s="24" t="s">
        <v>102</v>
      </c>
      <c r="CS7" s="24" t="s">
        <v>102</v>
      </c>
      <c r="CT7" s="24">
        <v>26.11</v>
      </c>
      <c r="CU7" s="24">
        <v>24.44</v>
      </c>
      <c r="CV7" s="24">
        <v>25.16</v>
      </c>
      <c r="CW7" s="24">
        <v>25.16</v>
      </c>
      <c r="CX7" s="24" t="s">
        <v>102</v>
      </c>
      <c r="CY7" s="24" t="s">
        <v>102</v>
      </c>
      <c r="CZ7" s="24">
        <v>95.56</v>
      </c>
      <c r="DA7" s="24">
        <v>95.24</v>
      </c>
      <c r="DB7" s="24">
        <v>94.87</v>
      </c>
      <c r="DC7" s="24" t="s">
        <v>102</v>
      </c>
      <c r="DD7" s="24" t="s">
        <v>102</v>
      </c>
      <c r="DE7" s="24">
        <v>94.97</v>
      </c>
      <c r="DF7" s="24">
        <v>95.52</v>
      </c>
      <c r="DG7" s="24">
        <v>95.65</v>
      </c>
      <c r="DH7" s="24">
        <v>95.65</v>
      </c>
      <c r="DI7" s="24" t="s">
        <v>102</v>
      </c>
      <c r="DJ7" s="24" t="s">
        <v>102</v>
      </c>
      <c r="DK7" s="24">
        <v>3.24</v>
      </c>
      <c r="DL7" s="24">
        <v>3.35</v>
      </c>
      <c r="DM7" s="24">
        <v>9.43</v>
      </c>
      <c r="DN7" s="24" t="s">
        <v>102</v>
      </c>
      <c r="DO7" s="24" t="s">
        <v>102</v>
      </c>
      <c r="DP7" s="24">
        <v>32.49</v>
      </c>
      <c r="DQ7" s="24">
        <v>33.799999999999997</v>
      </c>
      <c r="DR7" s="24">
        <v>36.31</v>
      </c>
      <c r="DS7" s="24">
        <v>36.31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2024-01-23T10:14:15Z</cp:lastPrinted>
  <dcterms:created xsi:type="dcterms:W3CDTF">2023-12-12T01:06:12Z</dcterms:created>
  <dcterms:modified xsi:type="dcterms:W3CDTF">2024-01-23T10:14:24Z</dcterms:modified>
  <cp:category/>
</cp:coreProperties>
</file>