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jfile001\file-sv\05_都市整備部\0503_下水道課\050303_業務係\30　諸調査\【熊本県市町村課】関係の照会\R5\㉔0117　公営企業に係る経営比較分析表（令和４年度決算）の分析等について\02　回答\"/>
    </mc:Choice>
  </mc:AlternateContent>
  <xr:revisionPtr revIDLastSave="0" documentId="13_ncr:1_{4DBBA1FA-FD7B-4A23-B562-7119A54304E9}" xr6:coauthVersionLast="47" xr6:coauthVersionMax="47" xr10:uidLastSave="{00000000-0000-0000-0000-000000000000}"/>
  <workbookProtection workbookAlgorithmName="SHA-512" workbookHashValue="+0abaopnXrJrF/p55bZZ6Ij5AwqykplVvhO5Sw67YBaFhT5KuIvXCOTrU2rDG7FF5QCxurpG4haJqrLk+OvdMQ==" workbookSaltValue="eo5TM3rBpWjESNbx9sRyv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AD10" i="4" s="1"/>
  <c r="Q6" i="5"/>
  <c r="P6" i="5"/>
  <c r="O6" i="5"/>
  <c r="I10" i="4" s="1"/>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F85" i="4"/>
  <c r="BB10" i="4"/>
  <c r="AL10" i="4"/>
  <c r="W10" i="4"/>
  <c r="P10" i="4"/>
  <c r="B10" i="4"/>
  <c r="BB8" i="4"/>
  <c r="AT8" i="4"/>
  <c r="AD8" i="4"/>
  <c r="W8" i="4"/>
  <c r="B8"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<sst xmlns="http://schemas.openxmlformats.org/spreadsheetml/2006/main" count="231" uniqueCount="116">
  <si>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</si>
  <si>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</si>
  <si>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</si>
  <si>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</si>
  <si>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</si>
  <si>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</si>
  <si>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</si>
  <si>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</si>
  <si>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</si>
  <si>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</si>
  <si>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</si>
  <si>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</si>
  <si>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</si>
  <si>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</si>
  <si>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</si>
  <si>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</si>
  <si>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</si>
  <si>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</si>
  <si>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</si>
  <si>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</si>
  <si>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</si>
  <si>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</si>
  <si>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</si>
  <si>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</si>
  <si>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</si>
  <si>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</si>
  <si>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</si>
  <si>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</si>
  <si>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</si>
  <si>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</si>
  <si>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</si>
  <si>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</si>
  <si>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</si>
  <si>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</si>
  <si>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</si>
  <si>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</si>
  <si>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</si>
  <si>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</si>
  <si>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</si>
  <si>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</si>
  <si>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</si>
  <si>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</si>
  <si>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</si>
  <si>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</si>
  <si>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</si>
  <si>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</si>
  <si>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</si>
  <si>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</si>
  <si>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</si>
  <si>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</si>
  <si>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</si>
  <si>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</si>
  <si>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</si>
  <si>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</si>
  <si>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</si>
  <si>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</si>
  <si>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</si>
  <si>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</si>
  <si>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</si>
  <si>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</si>
  <si>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</si>
  <si>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</si>
  <si>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</si>
  <si>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</si>
  <si>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</si>
  <si>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</si>
  <si>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</si>
  <si>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</si>
  <si>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</si>
  <si>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</si>
  <si>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</si>
  <si>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</si>
  <si>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</si>
  <si>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</si>
  <si>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</si>
  <si>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</si>
  <si>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</si>
  <si>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</si>
  <si>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</si>
  <si>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</si>
  <si>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</si>
  <si>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</si>
  <si>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</si>
  <si>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</si>
  <si>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</si>
  <si>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</si>
  <si>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</si>
  <si>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</si>
  <si>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</si>
  <si>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</si>
  <si>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</si>
  <si>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</si>
  <si>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</si>
  <si>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</si>
  <si>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</si>
  <si>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</si>
  <si>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菊陽町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</si>
  <si>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</si>
  <si>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</si>
  <si>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</si>
  <si>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</si>
  <si>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</si>
  <si>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</si>
  <si>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</si>
  <si>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</si>
  <si>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</si>
  <si>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</si>
  <si>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</si>
  <si>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</si>
  <si>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</si>
  <si>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</si>
  <si>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</si>
  <si>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</si>
  <si>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経営が一般会計からの繰入金に大きく依存している状況であるため、公共下水道への統合へ向け、関係団体との協議を進め、経営及び施設管理の効率化に取り組んでいく。
</t>
    <rPh sb="1" eb="3">
      <t>ケイエイ</t>
    </rPh>
    <rPh sb="4" eb="6">
      <t>イッパン</t>
    </rPh>
    <rPh sb="6" eb="8">
      <t>カイケイ</t>
    </rPh>
    <rPh sb="11" eb="13">
      <t>クリイレ</t>
    </rPh>
    <rPh sb="13" eb="14">
      <t>キン</t>
    </rPh>
    <rPh sb="15" eb="16">
      <t>オオ</t>
    </rPh>
    <rPh sb="18" eb="20">
      <t>イゾン</t>
    </rPh>
    <rPh sb="24" eb="26">
      <t>ジョウキョウ</t>
    </rPh>
    <rPh sb="32" eb="34">
      <t>コウキョウ</t>
    </rPh>
    <rPh sb="39" eb="41">
      <t>トウゴウ</t>
    </rPh>
    <rPh sb="42" eb="43">
      <t>ム</t>
    </rPh>
    <rPh sb="45" eb="47">
      <t>カンケイ</t>
    </rPh>
    <rPh sb="47" eb="49">
      <t>ダンタイ</t>
    </rPh>
    <rPh sb="51" eb="53">
      <t>キョウギ</t>
    </rPh>
    <rPh sb="54" eb="55">
      <t>スス</t>
    </rPh>
    <rPh sb="57" eb="59">
      <t>ケイエイ</t>
    </rPh>
    <rPh sb="59" eb="60">
      <t>オヨ</t>
    </rPh>
    <rPh sb="61" eb="63">
      <t>シセツ</t>
    </rPh>
    <rPh sb="63" eb="65">
      <t>カンリ</t>
    </rPh>
    <rPh sb="66" eb="69">
      <t>コウリツカ</t>
    </rPh>
    <rPh sb="70" eb="71">
      <t>ト</t>
    </rPh>
    <rPh sb="72" eb="73">
      <t>ク</t>
    </rPh>
    <phoneticPr fontId="15"/>
  </si>
  <si>
    <r>
      <rPr>
        <sz val="8"/>
        <rFont val="ＭＳ ゴシック"/>
        <family val="3"/>
        <charset val="128"/>
      </rPr>
      <t>①経常収支比率　
　経常収支比率は100％を上回ったが、これは一般会計からの基準外繰入（赤字補てんのための繰入）があるためである。宅地開発により処理区域内人口は増加傾向にあり、使用料収入も増加すると見込んでいるが、経常費用を賄えるほどではないため、経営は厳しい状況である。
　</t>
    </r>
    <r>
      <rPr>
        <sz val="8"/>
        <color theme="1"/>
        <rFont val="ＭＳ ゴシック"/>
        <family val="3"/>
        <charset val="128"/>
      </rPr>
      <t xml:space="preserve">
②累積欠損金比率
　</t>
    </r>
    <r>
      <rPr>
        <sz val="8"/>
        <rFont val="ＭＳ ゴシック"/>
        <family val="3"/>
        <charset val="128"/>
      </rPr>
      <t>累積欠損はないが、一般会計繰入金に依存した厳しい経営状況である</t>
    </r>
    <r>
      <rPr>
        <sz val="8"/>
        <color theme="1"/>
        <rFont val="ＭＳ ゴシック"/>
        <family val="3"/>
        <charset val="128"/>
      </rPr>
      <t xml:space="preserve">。　
③流動比率
 昨年度から数値が低下し、100％を大きく下回っているため、経営改善に取り組む必要がある。
</t>
    </r>
    <r>
      <rPr>
        <sz val="8"/>
        <rFont val="ＭＳ ゴシック"/>
        <family val="3"/>
        <charset val="128"/>
      </rPr>
      <t>④企業債残高対事業規模比率
　比率は前年を下回り、新たな企業債借入の予定はなく、企業債残高は減少しているため、今後は比率が減少していくと見込まれる。</t>
    </r>
    <r>
      <rPr>
        <sz val="8"/>
        <color theme="1"/>
        <rFont val="ＭＳ ゴシック"/>
        <family val="3"/>
        <charset val="128"/>
      </rPr>
      <t xml:space="preserve">
⑤経費回収率
　100％を下回っており、宅地開発により処理区域内人口は増加しているが、汚水処理費用を使用料収入で賄えていない状況が続いているため、経費削減に努めていく。
⑥汚水処理原価
　全国平均、類似団体平均よりも低い値となっているため、効率的に汚水処理が行われているといえる。
⑦施設利用率
　全国平均、類似団体平均と比較しても高い水準となっている。宅地開発により施設利用率の改善が見込まれる。
⑧水洗化率
　全国平均、類似団体平均を上回っているが、引き続き水洗化率の向上に努めていく。</t>
    </r>
    <rPh sb="1" eb="3">
      <t>ケイジョウ</t>
    </rPh>
    <rPh sb="3" eb="5">
      <t>シュウシ</t>
    </rPh>
    <rPh sb="5" eb="7">
      <t>ヒリツ</t>
    </rPh>
    <rPh sb="10" eb="12">
      <t>ケイジョウ</t>
    </rPh>
    <rPh sb="12" eb="14">
      <t>シュウシ</t>
    </rPh>
    <rPh sb="14" eb="16">
      <t>ヒリツ</t>
    </rPh>
    <rPh sb="22" eb="24">
      <t>ウワマワ</t>
    </rPh>
    <rPh sb="31" eb="33">
      <t>イッパン</t>
    </rPh>
    <rPh sb="33" eb="35">
      <t>カイケイ</t>
    </rPh>
    <rPh sb="38" eb="40">
      <t>キジュン</t>
    </rPh>
    <rPh sb="40" eb="41">
      <t>ガイ</t>
    </rPh>
    <rPh sb="41" eb="43">
      <t>クリイレ</t>
    </rPh>
    <rPh sb="44" eb="46">
      <t>アカジ</t>
    </rPh>
    <rPh sb="46" eb="47">
      <t>ホ</t>
    </rPh>
    <rPh sb="53" eb="55">
      <t>クリイレ</t>
    </rPh>
    <rPh sb="65" eb="69">
      <t>タクチカイハツ</t>
    </rPh>
    <rPh sb="144" eb="145">
      <t>キン</t>
    </rPh>
    <rPh sb="149" eb="151">
      <t>ルイセキ</t>
    </rPh>
    <rPh sb="151" eb="153">
      <t>ケッソン</t>
    </rPh>
    <rPh sb="158" eb="160">
      <t>イッパン</t>
    </rPh>
    <rPh sb="160" eb="162">
      <t>カイケイ</t>
    </rPh>
    <rPh sb="162" eb="165">
      <t>クリイレキン</t>
    </rPh>
    <rPh sb="166" eb="168">
      <t>イゾン</t>
    </rPh>
    <rPh sb="170" eb="171">
      <t>キビ</t>
    </rPh>
    <rPh sb="173" eb="175">
      <t>ケイエイ</t>
    </rPh>
    <rPh sb="175" eb="177">
      <t>ジョウキョウ</t>
    </rPh>
    <rPh sb="185" eb="187">
      <t>リュウドウ</t>
    </rPh>
    <rPh sb="187" eb="189">
      <t>ヒリツ</t>
    </rPh>
    <rPh sb="191" eb="194">
      <t>サクネンド</t>
    </rPh>
    <rPh sb="196" eb="198">
      <t>スウチ</t>
    </rPh>
    <rPh sb="199" eb="201">
      <t>テイカ</t>
    </rPh>
    <rPh sb="208" eb="209">
      <t>オオ</t>
    </rPh>
    <rPh sb="211" eb="213">
      <t>シタマワ</t>
    </rPh>
    <rPh sb="220" eb="222">
      <t>ケイエイ</t>
    </rPh>
    <rPh sb="222" eb="224">
      <t>カイゼン</t>
    </rPh>
    <rPh sb="225" eb="226">
      <t>ト</t>
    </rPh>
    <rPh sb="227" eb="228">
      <t>ク</t>
    </rPh>
    <rPh sb="229" eb="231">
      <t>ヒツヨウ</t>
    </rPh>
    <rPh sb="238" eb="240">
      <t>キギョウ</t>
    </rPh>
    <rPh sb="240" eb="241">
      <t>サイ</t>
    </rPh>
    <rPh sb="241" eb="243">
      <t>ザンダカ</t>
    </rPh>
    <rPh sb="243" eb="244">
      <t>タイ</t>
    </rPh>
    <rPh sb="244" eb="246">
      <t>ジギョウ</t>
    </rPh>
    <rPh sb="246" eb="248">
      <t>キボ</t>
    </rPh>
    <rPh sb="248" eb="250">
      <t>ヒリツ</t>
    </rPh>
    <rPh sb="252" eb="254">
      <t>ヒリツ</t>
    </rPh>
    <rPh sb="255" eb="257">
      <t>ゼンネン</t>
    </rPh>
    <rPh sb="258" eb="260">
      <t>シタマワ</t>
    </rPh>
    <rPh sb="262" eb="263">
      <t>アラ</t>
    </rPh>
    <rPh sb="265" eb="270">
      <t>キギョウサイカリイレ</t>
    </rPh>
    <rPh sb="271" eb="273">
      <t>ヨテイ</t>
    </rPh>
    <rPh sb="277" eb="279">
      <t>キギョウ</t>
    </rPh>
    <rPh sb="279" eb="280">
      <t>サイ</t>
    </rPh>
    <rPh sb="280" eb="282">
      <t>ザンダカ</t>
    </rPh>
    <rPh sb="283" eb="285">
      <t>ゲンショウ</t>
    </rPh>
    <rPh sb="292" eb="294">
      <t>コンゴ</t>
    </rPh>
    <rPh sb="295" eb="297">
      <t>ヒリツ</t>
    </rPh>
    <rPh sb="298" eb="300">
      <t>ゲンショウ</t>
    </rPh>
    <rPh sb="305" eb="307">
      <t>ミコ</t>
    </rPh>
    <rPh sb="314" eb="316">
      <t>ケイヒ</t>
    </rPh>
    <rPh sb="316" eb="318">
      <t>カイシュウ</t>
    </rPh>
    <rPh sb="318" eb="319">
      <t>リツ</t>
    </rPh>
    <rPh sb="326" eb="328">
      <t>シタマワ</t>
    </rPh>
    <rPh sb="356" eb="358">
      <t>オスイ</t>
    </rPh>
    <rPh sb="358" eb="360">
      <t>ショリ</t>
    </rPh>
    <rPh sb="360" eb="362">
      <t>ヒヨウ</t>
    </rPh>
    <rPh sb="363" eb="366">
      <t>シヨウリョウ</t>
    </rPh>
    <rPh sb="366" eb="368">
      <t>シュウニュウ</t>
    </rPh>
    <rPh sb="369" eb="370">
      <t>マカナ</t>
    </rPh>
    <rPh sb="375" eb="377">
      <t>ジョウキョウ</t>
    </rPh>
    <rPh sb="378" eb="379">
      <t>ツヅ</t>
    </rPh>
    <rPh sb="386" eb="388">
      <t>ケイヒ</t>
    </rPh>
    <rPh sb="388" eb="390">
      <t>サクゲン</t>
    </rPh>
    <rPh sb="391" eb="392">
      <t>ツト</t>
    </rPh>
    <rPh sb="413" eb="415">
      <t>ルイジ</t>
    </rPh>
    <rPh sb="415" eb="417">
      <t>ダンタイ</t>
    </rPh>
    <rPh sb="417" eb="419">
      <t>ヘイキン</t>
    </rPh>
    <rPh sb="434" eb="437">
      <t>コウリツテキ</t>
    </rPh>
    <rPh sb="438" eb="440">
      <t>オスイ</t>
    </rPh>
    <rPh sb="440" eb="442">
      <t>ショリ</t>
    </rPh>
    <rPh sb="443" eb="444">
      <t>オコナ</t>
    </rPh>
    <rPh sb="457" eb="459">
      <t>シセツ</t>
    </rPh>
    <rPh sb="459" eb="461">
      <t>リヨウ</t>
    </rPh>
    <rPh sb="461" eb="462">
      <t>リツ</t>
    </rPh>
    <rPh sb="464" eb="466">
      <t>ゼンコク</t>
    </rPh>
    <rPh sb="466" eb="468">
      <t>ヘイキン</t>
    </rPh>
    <rPh sb="492" eb="494">
      <t>タクチ</t>
    </rPh>
    <rPh sb="517" eb="520">
      <t>スイセンカ</t>
    </rPh>
    <rPh sb="520" eb="521">
      <t>リツ</t>
    </rPh>
    <rPh sb="523" eb="525">
      <t>ゼンコク</t>
    </rPh>
    <rPh sb="525" eb="527">
      <t>ヘイキン</t>
    </rPh>
    <rPh sb="528" eb="530">
      <t>ルイジ</t>
    </rPh>
    <rPh sb="530" eb="532">
      <t>ダンタイ</t>
    </rPh>
    <rPh sb="532" eb="534">
      <t>ヘイキン</t>
    </rPh>
    <rPh sb="535" eb="537">
      <t>ウワマワ</t>
    </rPh>
    <phoneticPr fontId="15"/>
  </si>
  <si>
    <t>　供用開始は平成10年度であるため、耐用年数を超えた管渠は現在ないが、処理場やマンホールポンプなどの機械・電気設備については、経年劣化が進んでいるため、修繕に要する費用は毎年計上される。
　今後も維持管理費の節減や計画的な施設の補修・改築を実施する予定である。
　</t>
    <rPh sb="1" eb="3">
      <t>キョウヨウ</t>
    </rPh>
    <rPh sb="3" eb="5">
      <t>カイシ</t>
    </rPh>
    <rPh sb="6" eb="8">
      <t>ヘイセイ</t>
    </rPh>
    <rPh sb="10" eb="12">
      <t>ネンド</t>
    </rPh>
    <rPh sb="18" eb="20">
      <t>タイヨウ</t>
    </rPh>
    <rPh sb="20" eb="22">
      <t>ネンスウ</t>
    </rPh>
    <rPh sb="23" eb="24">
      <t>コ</t>
    </rPh>
    <rPh sb="26" eb="28">
      <t>カンキョ</t>
    </rPh>
    <rPh sb="29" eb="31">
      <t>ゲンザイ</t>
    </rPh>
    <rPh sb="35" eb="38">
      <t>ショリジョウ</t>
    </rPh>
    <rPh sb="50" eb="52">
      <t>キカイ</t>
    </rPh>
    <rPh sb="53" eb="55">
      <t>デンキ</t>
    </rPh>
    <rPh sb="55" eb="57">
      <t>セツビ</t>
    </rPh>
    <rPh sb="63" eb="65">
      <t>ケイネン</t>
    </rPh>
    <rPh sb="65" eb="67">
      <t>レッカ</t>
    </rPh>
    <rPh sb="68" eb="69">
      <t>スス</t>
    </rPh>
    <rPh sb="76" eb="78">
      <t>シュウゼン</t>
    </rPh>
    <rPh sb="79" eb="80">
      <t>ヨウ</t>
    </rPh>
    <rPh sb="82" eb="84">
      <t>ヒヨウ</t>
    </rPh>
    <rPh sb="85" eb="87">
      <t>マイトシ</t>
    </rPh>
    <rPh sb="87" eb="89">
      <t>ケイジョウ</t>
    </rPh>
    <rPh sb="95" eb="97">
      <t>コンゴ</t>
    </rPh>
    <rPh sb="98" eb="100">
      <t>イジ</t>
    </rPh>
    <rPh sb="100" eb="103">
      <t>カンリヒ</t>
    </rPh>
    <rPh sb="104" eb="106">
      <t>セツゲン</t>
    </rPh>
    <rPh sb="107" eb="110">
      <t>ケイカクテキ</t>
    </rPh>
    <rPh sb="111" eb="113">
      <t>シセツ</t>
    </rPh>
    <rPh sb="114" eb="116">
      <t>ホシュウ</t>
    </rPh>
    <rPh sb="117" eb="119">
      <t>カイチク</t>
    </rPh>
    <rPh sb="120" eb="122">
      <t>ジッシ</t>
    </rPh>
    <rPh sb="124" eb="126">
      <t>ヨテイ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</si>
</sst>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4C-4EE7-91C4-33208FFD19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DD4C-4EE7-91C4-33208FFD19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66.55</c:v>
                </c:pt>
                <c:pt idx="1">
                  <c:v>66.55</c:v>
                </c:pt>
                <c:pt idx="2">
                  <c:v>66.55</c:v>
                </c:pt>
                <c:pt idx="3">
                  <c:v>66.55</c:v>
                </c:pt>
                <c:pt idx="4">
                  <c:v>66.55</c:v>
                </c:pt>
              </c:numCache>
            </c:numRef>
          </c:val>
          <c:extLst>
            <c:ext xmlns:c16="http://schemas.microsoft.com/office/drawing/2014/chart" uri="{C3380CC4-5D6E-409C-BE32-E72D297353CC}">
              <c16:uniqueId val="{00000000-893C-46AF-8190-7D042CA91EE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893C-46AF-8190-7D042CA91EE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96.43</c:v>
                </c:pt>
                <c:pt idx="1">
                  <c:v>95.76</c:v>
                </c:pt>
                <c:pt idx="2">
                  <c:v>96.13</c:v>
                </c:pt>
                <c:pt idx="3">
                  <c:v>96.53</c:v>
                </c:pt>
                <c:pt idx="4">
                  <c:v>96.79</c:v>
                </c:pt>
              </c:numCache>
            </c:numRef>
          </c:val>
          <c:extLst>
            <c:ext xmlns:c16="http://schemas.microsoft.com/office/drawing/2014/chart" uri="{C3380CC4-5D6E-409C-BE32-E72D297353CC}">
              <c16:uniqueId val="{00000000-2364-46BB-B6F2-D5B6E8FFE96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2364-46BB-B6F2-D5B6E8FFE96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110.39</c:v>
                </c:pt>
                <c:pt idx="1">
                  <c:v>115.15</c:v>
                </c:pt>
                <c:pt idx="2">
                  <c:v>114.46</c:v>
                </c:pt>
                <c:pt idx="3">
                  <c:v>101.48</c:v>
                </c:pt>
                <c:pt idx="4">
                  <c:v>102.56</c:v>
                </c:pt>
              </c:numCache>
            </c:numRef>
          </c:val>
          <c:extLst>
            <c:ext xmlns:c16="http://schemas.microsoft.com/office/drawing/2014/chart" uri="{C3380CC4-5D6E-409C-BE32-E72D297353CC}">
              <c16:uniqueId val="{00000000-AE17-47B2-A140-DFD49528000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AE17-47B2-A140-DFD49528000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22.9</c:v>
                </c:pt>
                <c:pt idx="1">
                  <c:v>25.11</c:v>
                </c:pt>
                <c:pt idx="2">
                  <c:v>26.65</c:v>
                </c:pt>
                <c:pt idx="3">
                  <c:v>28.13</c:v>
                </c:pt>
                <c:pt idx="4">
                  <c:v>30.22</c:v>
                </c:pt>
              </c:numCache>
            </c:numRef>
          </c:val>
          <c:extLst>
            <c:ext xmlns:c16="http://schemas.microsoft.com/office/drawing/2014/chart" uri="{C3380CC4-5D6E-409C-BE32-E72D297353CC}">
              <c16:uniqueId val="{00000000-BC6E-44CB-B955-C9EA5427CF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BC6E-44CB-B955-C9EA5427CF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20-4CA3-A64F-F150870DF6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C20-4CA3-A64F-F150870DF6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96.38</c:v>
                </c:pt>
                <c:pt idx="1">
                  <c:v>22.15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706-4546-91A6-7B788566889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2706-4546-91A6-7B788566889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66.209999999999994</c:v>
                </c:pt>
                <c:pt idx="1">
                  <c:v>65.739999999999995</c:v>
                </c:pt>
                <c:pt idx="2">
                  <c:v>50.66</c:v>
                </c:pt>
                <c:pt idx="3">
                  <c:v>68.069999999999993</c:v>
                </c:pt>
                <c:pt idx="4">
                  <c:v>49.18</c:v>
                </c:pt>
              </c:numCache>
            </c:numRef>
          </c:val>
          <c:extLst>
            <c:ext xmlns:c16="http://schemas.microsoft.com/office/drawing/2014/chart" uri="{C3380CC4-5D6E-409C-BE32-E72D297353CC}">
              <c16:uniqueId val="{00000000-EA64-4105-81CA-8AD605C8195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EA64-4105-81CA-8AD605C8195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153.86000000000001</c:v>
                </c:pt>
                <c:pt idx="1">
                  <c:v>279.52999999999997</c:v>
                </c:pt>
                <c:pt idx="2">
                  <c:v>502.07</c:v>
                </c:pt>
                <c:pt idx="3">
                  <c:v>537.79</c:v>
                </c:pt>
                <c:pt idx="4">
                  <c:v>406.21</c:v>
                </c:pt>
              </c:numCache>
            </c:numRef>
          </c:val>
          <c:extLst>
            <c:ext xmlns:c16="http://schemas.microsoft.com/office/drawing/2014/chart" uri="{C3380CC4-5D6E-409C-BE32-E72D297353CC}">
              <c16:uniqueId val="{00000000-2B28-4AB2-8BF2-ACCFB7EF147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2B28-4AB2-8BF2-ACCFB7EF147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69.680000000000007</c:v>
                </c:pt>
                <c:pt idx="1">
                  <c:v>70.22</c:v>
                </c:pt>
                <c:pt idx="2">
                  <c:v>70.069999999999993</c:v>
                </c:pt>
                <c:pt idx="3">
                  <c:v>70.11</c:v>
                </c:pt>
                <c:pt idx="4">
                  <c:v>69.569999999999993</c:v>
                </c:pt>
              </c:numCache>
            </c:numRef>
          </c:val>
          <c:extLst>
            <c:ext xmlns:c16="http://schemas.microsoft.com/office/drawing/2014/chart" uri="{C3380CC4-5D6E-409C-BE32-E72D297353CC}">
              <c16:uniqueId val="{00000000-C31C-4A14-ABF5-2A7427FAA5B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C31C-4A14-ABF5-2A7427FAA5B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149.52000000000001</c:v>
                </c:pt>
                <c:pt idx="1">
                  <c:v>149.74</c:v>
                </c:pt>
                <c:pt idx="2">
                  <c:v>149.59</c:v>
                </c:pt>
                <c:pt idx="3">
                  <c:v>149.03</c:v>
                </c:pt>
                <c:pt idx="4">
                  <c:v>149.27000000000001</c:v>
                </c:pt>
              </c:numCache>
            </c:numRef>
          </c:val>
          <c:extLst>
            <c:ext xmlns:c16="http://schemas.microsoft.com/office/drawing/2014/chart" uri="{C3380CC4-5D6E-409C-BE32-E72D297353CC}">
              <c16:uniqueId val="{00000000-025F-4048-B300-CD35304E09F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025F-4048-B300-CD35304E09F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AE6" sqref="AE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菊陽町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43714</v>
      </c>
      <c r="AM8" s="37"/>
      <c r="AN8" s="37"/>
      <c r="AO8" s="37"/>
      <c r="AP8" s="37"/>
      <c r="AQ8" s="37"/>
      <c r="AR8" s="37"/>
      <c r="AS8" s="37"/>
      <c r="AT8" s="38">
        <f>データ!T6</f>
        <v>37.46</v>
      </c>
      <c r="AU8" s="38"/>
      <c r="AV8" s="38"/>
      <c r="AW8" s="38"/>
      <c r="AX8" s="38"/>
      <c r="AY8" s="38"/>
      <c r="AZ8" s="38"/>
      <c r="BA8" s="38"/>
      <c r="BB8" s="38">
        <f>データ!U6</f>
        <v>1166.95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91.26</v>
      </c>
      <c r="J10" s="38"/>
      <c r="K10" s="38"/>
      <c r="L10" s="38"/>
      <c r="M10" s="38"/>
      <c r="N10" s="38"/>
      <c r="O10" s="38"/>
      <c r="P10" s="38">
        <f>データ!P6</f>
        <v>1.93</v>
      </c>
      <c r="Q10" s="38"/>
      <c r="R10" s="38"/>
      <c r="S10" s="38"/>
      <c r="T10" s="38"/>
      <c r="U10" s="38"/>
      <c r="V10" s="38"/>
      <c r="W10" s="38">
        <f>データ!Q6</f>
        <v>100</v>
      </c>
      <c r="X10" s="38"/>
      <c r="Y10" s="38"/>
      <c r="Z10" s="38"/>
      <c r="AA10" s="38"/>
      <c r="AB10" s="38"/>
      <c r="AC10" s="38"/>
      <c r="AD10" s="37">
        <f>データ!R6</f>
        <v>2020</v>
      </c>
      <c r="AE10" s="37"/>
      <c r="AF10" s="37"/>
      <c r="AG10" s="37"/>
      <c r="AH10" s="37"/>
      <c r="AI10" s="37"/>
      <c r="AJ10" s="37"/>
      <c r="AK10" s="2"/>
      <c r="AL10" s="37">
        <f>データ!V6</f>
        <v>842</v>
      </c>
      <c r="AM10" s="37"/>
      <c r="AN10" s="37"/>
      <c r="AO10" s="37"/>
      <c r="AP10" s="37"/>
      <c r="AQ10" s="37"/>
      <c r="AR10" s="37"/>
      <c r="AS10" s="37"/>
      <c r="AT10" s="38">
        <f>データ!W6</f>
        <v>0.35</v>
      </c>
      <c r="AU10" s="38"/>
      <c r="AV10" s="38"/>
      <c r="AW10" s="38"/>
      <c r="AX10" s="38"/>
      <c r="AY10" s="38"/>
      <c r="AZ10" s="38"/>
      <c r="BA10" s="38"/>
      <c r="BB10" s="38">
        <f>データ!X6</f>
        <v>2405.71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pcDiukOKIMtVM0WvB1BAY6Ya/m2VaJAe8/a9VP+agp2qlV5cf90tJ04Aj8J2lUNkNR7G/sNCPxzgrKdRaRn2Eg==" saltValue="mxI4DIIh1T7dwBDIUMDe7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434043</v>
      </c>
      <c r="D6" s="19">
        <f t="shared" si="3"/>
        <v>46</v>
      </c>
      <c r="E6" s="19">
        <f t="shared" si="3"/>
        <v>17</v>
      </c>
      <c r="F6" s="19">
        <f t="shared" si="3"/>
        <v>5</v>
      </c>
      <c r="G6" s="19">
        <f t="shared" si="3"/>
        <v>0</v>
      </c>
      <c r="H6" s="19" t="str">
        <f t="shared" si="3"/>
        <v>熊本県　菊陽町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91.26</v>
      </c>
      <c r="P6" s="20">
        <f t="shared" si="3"/>
        <v>1.93</v>
      </c>
      <c r="Q6" s="20">
        <f t="shared" si="3"/>
        <v>100</v>
      </c>
      <c r="R6" s="20">
        <f t="shared" si="3"/>
        <v>2020</v>
      </c>
      <c r="S6" s="20">
        <f t="shared" si="3"/>
        <v>43714</v>
      </c>
      <c r="T6" s="20">
        <f t="shared" si="3"/>
        <v>37.46</v>
      </c>
      <c r="U6" s="20">
        <f t="shared" si="3"/>
        <v>1166.95</v>
      </c>
      <c r="V6" s="20">
        <f t="shared" si="3"/>
        <v>842</v>
      </c>
      <c r="W6" s="20">
        <f t="shared" si="3"/>
        <v>0.35</v>
      </c>
      <c r="X6" s="20">
        <f t="shared" si="3"/>
        <v>2405.71</v>
      </c>
      <c r="Y6" s="21">
        <f>IF(Y7="",NA(),Y7)</f>
        <v>110.39</v>
      </c>
      <c r="Z6" s="21">
        <f t="shared" ref="Z6:AH6" si="4">IF(Z7="",NA(),Z7)</f>
        <v>115.15</v>
      </c>
      <c r="AA6" s="21">
        <f t="shared" si="4"/>
        <v>114.46</v>
      </c>
      <c r="AB6" s="21">
        <f t="shared" si="4"/>
        <v>101.48</v>
      </c>
      <c r="AC6" s="21">
        <f t="shared" si="4"/>
        <v>102.56</v>
      </c>
      <c r="AD6" s="21">
        <f t="shared" si="4"/>
        <v>101.77</v>
      </c>
      <c r="AE6" s="21">
        <f t="shared" si="4"/>
        <v>103.6</v>
      </c>
      <c r="AF6" s="21">
        <f t="shared" si="4"/>
        <v>106.37</v>
      </c>
      <c r="AG6" s="21">
        <f t="shared" si="4"/>
        <v>106.07</v>
      </c>
      <c r="AH6" s="21">
        <f t="shared" si="4"/>
        <v>105.5</v>
      </c>
      <c r="AI6" s="20" t="str">
        <f>IF(AI7="","",IF(AI7="-","【-】","【"&amp;SUBSTITUTE(TEXT(AI7,"#,##0.00"),"-","△")&amp;"】"))</f>
        <v>【103.61】</v>
      </c>
      <c r="AJ6" s="21">
        <f>IF(AJ7="",NA(),AJ7)</f>
        <v>96.38</v>
      </c>
      <c r="AK6" s="21">
        <f t="shared" ref="AK6:AS6" si="5">IF(AK7="",NA(),AK7)</f>
        <v>22.15</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66.209999999999994</v>
      </c>
      <c r="AV6" s="21">
        <f t="shared" ref="AV6:BD6" si="6">IF(AV7="",NA(),AV7)</f>
        <v>65.739999999999995</v>
      </c>
      <c r="AW6" s="21">
        <f t="shared" si="6"/>
        <v>50.66</v>
      </c>
      <c r="AX6" s="21">
        <f t="shared" si="6"/>
        <v>68.069999999999993</v>
      </c>
      <c r="AY6" s="21">
        <f t="shared" si="6"/>
        <v>49.18</v>
      </c>
      <c r="AZ6" s="21">
        <f t="shared" si="6"/>
        <v>29.54</v>
      </c>
      <c r="BA6" s="21">
        <f t="shared" si="6"/>
        <v>26.99</v>
      </c>
      <c r="BB6" s="21">
        <f t="shared" si="6"/>
        <v>29.13</v>
      </c>
      <c r="BC6" s="21">
        <f t="shared" si="6"/>
        <v>35.69</v>
      </c>
      <c r="BD6" s="21">
        <f t="shared" si="6"/>
        <v>38.4</v>
      </c>
      <c r="BE6" s="20" t="str">
        <f>IF(BE7="","",IF(BE7="-","【-】","【"&amp;SUBSTITUTE(TEXT(BE7,"#,##0.00"),"-","△")&amp;"】"))</f>
        <v>【36.94】</v>
      </c>
      <c r="BF6" s="21">
        <f>IF(BF7="",NA(),BF7)</f>
        <v>153.86000000000001</v>
      </c>
      <c r="BG6" s="21">
        <f t="shared" ref="BG6:BO6" si="7">IF(BG7="",NA(),BG7)</f>
        <v>279.52999999999997</v>
      </c>
      <c r="BH6" s="21">
        <f t="shared" si="7"/>
        <v>502.07</v>
      </c>
      <c r="BI6" s="21">
        <f t="shared" si="7"/>
        <v>537.79</v>
      </c>
      <c r="BJ6" s="21">
        <f t="shared" si="7"/>
        <v>406.21</v>
      </c>
      <c r="BK6" s="21">
        <f t="shared" si="7"/>
        <v>789.46</v>
      </c>
      <c r="BL6" s="21">
        <f t="shared" si="7"/>
        <v>826.83</v>
      </c>
      <c r="BM6" s="21">
        <f t="shared" si="7"/>
        <v>867.83</v>
      </c>
      <c r="BN6" s="21">
        <f t="shared" si="7"/>
        <v>791.76</v>
      </c>
      <c r="BO6" s="21">
        <f t="shared" si="7"/>
        <v>900.82</v>
      </c>
      <c r="BP6" s="20" t="str">
        <f>IF(BP7="","",IF(BP7="-","【-】","【"&amp;SUBSTITUTE(TEXT(BP7,"#,##0.00"),"-","△")&amp;"】"))</f>
        <v>【809.19】</v>
      </c>
      <c r="BQ6" s="21">
        <f>IF(BQ7="",NA(),BQ7)</f>
        <v>69.680000000000007</v>
      </c>
      <c r="BR6" s="21">
        <f t="shared" ref="BR6:BZ6" si="8">IF(BR7="",NA(),BR7)</f>
        <v>70.22</v>
      </c>
      <c r="BS6" s="21">
        <f t="shared" si="8"/>
        <v>70.069999999999993</v>
      </c>
      <c r="BT6" s="21">
        <f t="shared" si="8"/>
        <v>70.11</v>
      </c>
      <c r="BU6" s="21">
        <f t="shared" si="8"/>
        <v>69.569999999999993</v>
      </c>
      <c r="BV6" s="21">
        <f t="shared" si="8"/>
        <v>57.77</v>
      </c>
      <c r="BW6" s="21">
        <f t="shared" si="8"/>
        <v>57.31</v>
      </c>
      <c r="BX6" s="21">
        <f t="shared" si="8"/>
        <v>57.08</v>
      </c>
      <c r="BY6" s="21">
        <f t="shared" si="8"/>
        <v>56.26</v>
      </c>
      <c r="BZ6" s="21">
        <f t="shared" si="8"/>
        <v>52.94</v>
      </c>
      <c r="CA6" s="20" t="str">
        <f>IF(CA7="","",IF(CA7="-","【-】","【"&amp;SUBSTITUTE(TEXT(CA7,"#,##0.00"),"-","△")&amp;"】"))</f>
        <v>【57.02】</v>
      </c>
      <c r="CB6" s="21">
        <f>IF(CB7="",NA(),CB7)</f>
        <v>149.52000000000001</v>
      </c>
      <c r="CC6" s="21">
        <f t="shared" ref="CC6:CK6" si="9">IF(CC7="",NA(),CC7)</f>
        <v>149.74</v>
      </c>
      <c r="CD6" s="21">
        <f t="shared" si="9"/>
        <v>149.59</v>
      </c>
      <c r="CE6" s="21">
        <f t="shared" si="9"/>
        <v>149.03</v>
      </c>
      <c r="CF6" s="21">
        <f t="shared" si="9"/>
        <v>149.27000000000001</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66.55</v>
      </c>
      <c r="CN6" s="21">
        <f t="shared" ref="CN6:CV6" si="10">IF(CN7="",NA(),CN7)</f>
        <v>66.55</v>
      </c>
      <c r="CO6" s="21">
        <f t="shared" si="10"/>
        <v>66.55</v>
      </c>
      <c r="CP6" s="21">
        <f t="shared" si="10"/>
        <v>66.55</v>
      </c>
      <c r="CQ6" s="21">
        <f t="shared" si="10"/>
        <v>66.55</v>
      </c>
      <c r="CR6" s="21">
        <f t="shared" si="10"/>
        <v>50.68</v>
      </c>
      <c r="CS6" s="21">
        <f t="shared" si="10"/>
        <v>50.14</v>
      </c>
      <c r="CT6" s="21">
        <f t="shared" si="10"/>
        <v>54.83</v>
      </c>
      <c r="CU6" s="21">
        <f t="shared" si="10"/>
        <v>66.53</v>
      </c>
      <c r="CV6" s="21">
        <f t="shared" si="10"/>
        <v>52.35</v>
      </c>
      <c r="CW6" s="20" t="str">
        <f>IF(CW7="","",IF(CW7="-","【-】","【"&amp;SUBSTITUTE(TEXT(CW7,"#,##0.00"),"-","△")&amp;"】"))</f>
        <v>【52.55】</v>
      </c>
      <c r="CX6" s="21">
        <f>IF(CX7="",NA(),CX7)</f>
        <v>96.43</v>
      </c>
      <c r="CY6" s="21">
        <f t="shared" ref="CY6:DG6" si="11">IF(CY7="",NA(),CY7)</f>
        <v>95.76</v>
      </c>
      <c r="CZ6" s="21">
        <f t="shared" si="11"/>
        <v>96.13</v>
      </c>
      <c r="DA6" s="21">
        <f t="shared" si="11"/>
        <v>96.53</v>
      </c>
      <c r="DB6" s="21">
        <f t="shared" si="11"/>
        <v>96.79</v>
      </c>
      <c r="DC6" s="21">
        <f t="shared" si="11"/>
        <v>84.86</v>
      </c>
      <c r="DD6" s="21">
        <f t="shared" si="11"/>
        <v>84.98</v>
      </c>
      <c r="DE6" s="21">
        <f t="shared" si="11"/>
        <v>84.7</v>
      </c>
      <c r="DF6" s="21">
        <f t="shared" si="11"/>
        <v>84.67</v>
      </c>
      <c r="DG6" s="21">
        <f t="shared" si="11"/>
        <v>84.39</v>
      </c>
      <c r="DH6" s="20" t="str">
        <f>IF(DH7="","",IF(DH7="-","【-】","【"&amp;SUBSTITUTE(TEXT(DH7,"#,##0.00"),"-","△")&amp;"】"))</f>
        <v>【87.30】</v>
      </c>
      <c r="DI6" s="21">
        <f>IF(DI7="",NA(),DI7)</f>
        <v>22.9</v>
      </c>
      <c r="DJ6" s="21">
        <f t="shared" ref="DJ6:DR6" si="12">IF(DJ7="",NA(),DJ7)</f>
        <v>25.11</v>
      </c>
      <c r="DK6" s="21">
        <f t="shared" si="12"/>
        <v>26.65</v>
      </c>
      <c r="DL6" s="21">
        <f t="shared" si="12"/>
        <v>28.13</v>
      </c>
      <c r="DM6" s="21">
        <f t="shared" si="12"/>
        <v>30.22</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434043</v>
      </c>
      <c r="D7" s="23">
        <v>46</v>
      </c>
      <c r="E7" s="23">
        <v>17</v>
      </c>
      <c r="F7" s="23">
        <v>5</v>
      </c>
      <c r="G7" s="23">
        <v>0</v>
      </c>
      <c r="H7" s="23" t="s">
        <v>96</v>
      </c>
      <c r="I7" s="23" t="s">
        <v>97</v>
      </c>
      <c r="J7" s="23" t="s">
        <v>98</v>
      </c>
      <c r="K7" s="23" t="s">
        <v>99</v>
      </c>
      <c r="L7" s="23" t="s">
        <v>100</v>
      </c>
      <c r="M7" s="23" t="s">
        <v>101</v>
      </c>
      <c r="N7" s="24" t="s">
        <v>102</v>
      </c>
      <c r="O7" s="24">
        <v>91.26</v>
      </c>
      <c r="P7" s="24">
        <v>1.93</v>
      </c>
      <c r="Q7" s="24">
        <v>100</v>
      </c>
      <c r="R7" s="24">
        <v>2020</v>
      </c>
      <c r="S7" s="24">
        <v>43714</v>
      </c>
      <c r="T7" s="24">
        <v>37.46</v>
      </c>
      <c r="U7" s="24">
        <v>1166.95</v>
      </c>
      <c r="V7" s="24">
        <v>842</v>
      </c>
      <c r="W7" s="24">
        <v>0.35</v>
      </c>
      <c r="X7" s="24">
        <v>2405.71</v>
      </c>
      <c r="Y7" s="24">
        <v>110.39</v>
      </c>
      <c r="Z7" s="24">
        <v>115.15</v>
      </c>
      <c r="AA7" s="24">
        <v>114.46</v>
      </c>
      <c r="AB7" s="24">
        <v>101.48</v>
      </c>
      <c r="AC7" s="24">
        <v>102.56</v>
      </c>
      <c r="AD7" s="24">
        <v>101.77</v>
      </c>
      <c r="AE7" s="24">
        <v>103.6</v>
      </c>
      <c r="AF7" s="24">
        <v>106.37</v>
      </c>
      <c r="AG7" s="24">
        <v>106.07</v>
      </c>
      <c r="AH7" s="24">
        <v>105.5</v>
      </c>
      <c r="AI7" s="24">
        <v>103.61</v>
      </c>
      <c r="AJ7" s="24">
        <v>96.38</v>
      </c>
      <c r="AK7" s="24">
        <v>22.15</v>
      </c>
      <c r="AL7" s="24">
        <v>0</v>
      </c>
      <c r="AM7" s="24">
        <v>0</v>
      </c>
      <c r="AN7" s="24">
        <v>0</v>
      </c>
      <c r="AO7" s="24">
        <v>227.4</v>
      </c>
      <c r="AP7" s="24">
        <v>193.99</v>
      </c>
      <c r="AQ7" s="24">
        <v>139.02000000000001</v>
      </c>
      <c r="AR7" s="24">
        <v>132.04</v>
      </c>
      <c r="AS7" s="24">
        <v>145.43</v>
      </c>
      <c r="AT7" s="24">
        <v>133.62</v>
      </c>
      <c r="AU7" s="24">
        <v>66.209999999999994</v>
      </c>
      <c r="AV7" s="24">
        <v>65.739999999999995</v>
      </c>
      <c r="AW7" s="24">
        <v>50.66</v>
      </c>
      <c r="AX7" s="24">
        <v>68.069999999999993</v>
      </c>
      <c r="AY7" s="24">
        <v>49.18</v>
      </c>
      <c r="AZ7" s="24">
        <v>29.54</v>
      </c>
      <c r="BA7" s="24">
        <v>26.99</v>
      </c>
      <c r="BB7" s="24">
        <v>29.13</v>
      </c>
      <c r="BC7" s="24">
        <v>35.69</v>
      </c>
      <c r="BD7" s="24">
        <v>38.4</v>
      </c>
      <c r="BE7" s="24">
        <v>36.94</v>
      </c>
      <c r="BF7" s="24">
        <v>153.86000000000001</v>
      </c>
      <c r="BG7" s="24">
        <v>279.52999999999997</v>
      </c>
      <c r="BH7" s="24">
        <v>502.07</v>
      </c>
      <c r="BI7" s="24">
        <v>537.79</v>
      </c>
      <c r="BJ7" s="24">
        <v>406.21</v>
      </c>
      <c r="BK7" s="24">
        <v>789.46</v>
      </c>
      <c r="BL7" s="24">
        <v>826.83</v>
      </c>
      <c r="BM7" s="24">
        <v>867.83</v>
      </c>
      <c r="BN7" s="24">
        <v>791.76</v>
      </c>
      <c r="BO7" s="24">
        <v>900.82</v>
      </c>
      <c r="BP7" s="24">
        <v>809.19</v>
      </c>
      <c r="BQ7" s="24">
        <v>69.680000000000007</v>
      </c>
      <c r="BR7" s="24">
        <v>70.22</v>
      </c>
      <c r="BS7" s="24">
        <v>70.069999999999993</v>
      </c>
      <c r="BT7" s="24">
        <v>70.11</v>
      </c>
      <c r="BU7" s="24">
        <v>69.569999999999993</v>
      </c>
      <c r="BV7" s="24">
        <v>57.77</v>
      </c>
      <c r="BW7" s="24">
        <v>57.31</v>
      </c>
      <c r="BX7" s="24">
        <v>57.08</v>
      </c>
      <c r="BY7" s="24">
        <v>56.26</v>
      </c>
      <c r="BZ7" s="24">
        <v>52.94</v>
      </c>
      <c r="CA7" s="24">
        <v>57.02</v>
      </c>
      <c r="CB7" s="24">
        <v>149.52000000000001</v>
      </c>
      <c r="CC7" s="24">
        <v>149.74</v>
      </c>
      <c r="CD7" s="24">
        <v>149.59</v>
      </c>
      <c r="CE7" s="24">
        <v>149.03</v>
      </c>
      <c r="CF7" s="24">
        <v>149.27000000000001</v>
      </c>
      <c r="CG7" s="24">
        <v>274.35000000000002</v>
      </c>
      <c r="CH7" s="24">
        <v>273.52</v>
      </c>
      <c r="CI7" s="24">
        <v>274.99</v>
      </c>
      <c r="CJ7" s="24">
        <v>282.08999999999997</v>
      </c>
      <c r="CK7" s="24">
        <v>303.27999999999997</v>
      </c>
      <c r="CL7" s="24">
        <v>273.68</v>
      </c>
      <c r="CM7" s="24">
        <v>66.55</v>
      </c>
      <c r="CN7" s="24">
        <v>66.55</v>
      </c>
      <c r="CO7" s="24">
        <v>66.55</v>
      </c>
      <c r="CP7" s="24">
        <v>66.55</v>
      </c>
      <c r="CQ7" s="24">
        <v>66.55</v>
      </c>
      <c r="CR7" s="24">
        <v>50.68</v>
      </c>
      <c r="CS7" s="24">
        <v>50.14</v>
      </c>
      <c r="CT7" s="24">
        <v>54.83</v>
      </c>
      <c r="CU7" s="24">
        <v>66.53</v>
      </c>
      <c r="CV7" s="24">
        <v>52.35</v>
      </c>
      <c r="CW7" s="24">
        <v>52.55</v>
      </c>
      <c r="CX7" s="24">
        <v>96.43</v>
      </c>
      <c r="CY7" s="24">
        <v>95.76</v>
      </c>
      <c r="CZ7" s="24">
        <v>96.13</v>
      </c>
      <c r="DA7" s="24">
        <v>96.53</v>
      </c>
      <c r="DB7" s="24">
        <v>96.79</v>
      </c>
      <c r="DC7" s="24">
        <v>84.86</v>
      </c>
      <c r="DD7" s="24">
        <v>84.98</v>
      </c>
      <c r="DE7" s="24">
        <v>84.7</v>
      </c>
      <c r="DF7" s="24">
        <v>84.67</v>
      </c>
      <c r="DG7" s="24">
        <v>84.39</v>
      </c>
      <c r="DH7" s="24">
        <v>87.3</v>
      </c>
      <c r="DI7" s="24">
        <v>22.9</v>
      </c>
      <c r="DJ7" s="24">
        <v>25.11</v>
      </c>
      <c r="DK7" s="24">
        <v>26.65</v>
      </c>
      <c r="DL7" s="24">
        <v>28.13</v>
      </c>
      <c r="DM7" s="24">
        <v>30.22</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藤島 友太郎</cp:lastModifiedBy>
  <cp:lastPrinted>2024-01-30T07:07:03Z</cp:lastPrinted>
  <dcterms:created xsi:type="dcterms:W3CDTF">2023-12-12T01:04:44Z</dcterms:created>
  <dcterms:modified xsi:type="dcterms:W3CDTF">2024-01-30T07:07:08Z</dcterms:modified>
  <cp:category/>
</cp:coreProperties>
</file>