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1.156\share\10704_下水道課\データ\02＿庶務関係事務\05＿決算関係（庶務担当分）\経営比較分析表\R5(R4分析)\"/>
    </mc:Choice>
  </mc:AlternateContent>
  <xr:revisionPtr revIDLastSave="0" documentId="13_ncr:1_{AD8FCB37-EC1F-4722-BCA9-D00A8781B6FF}" xr6:coauthVersionLast="47" xr6:coauthVersionMax="47" xr10:uidLastSave="{00000000-0000-0000-0000-000000000000}"/>
  <workbookProtection workbookAlgorithmName="SHA-512" workbookHashValue="j7aHVpTZ8qMJHC8TtZ9VM7+uTwd2/u4iLgj0auOT2TjsqtU+LOQt3twYNKFN9XzQ0VSRrGvG5alGJ99PScJS+Q==" workbookSaltValue="8jQzeOFa2ZnxvCyZmw3EY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E85" i="4"/>
  <c r="AT10" i="4"/>
  <c r="AL10" i="4"/>
  <c r="BB8" i="4"/>
  <c r="AL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<sst xmlns="http://schemas.openxmlformats.org/spreadsheetml/2006/main" count="231" uniqueCount="116">
  <si>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</si>
  <si>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</si>
  <si>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</si>
  <si>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</si>
  <si>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</si>
  <si>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</si>
  <si>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</si>
  <si>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</si>
  <si>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</si>
  <si>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</si>
  <si>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</si>
  <si>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</si>
  <si>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</si>
  <si>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</si>
  <si>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</si>
  <si>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</si>
  <si>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</si>
  <si>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</si>
  <si>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</si>
  <si>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</si>
  <si>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</si>
  <si>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</si>
  <si>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</si>
  <si>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</si>
  <si>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</si>
  <si>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</si>
  <si>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</si>
  <si>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</si>
  <si>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</si>
  <si>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</si>
  <si>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</si>
  <si>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</si>
  <si>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</si>
  <si>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</si>
  <si>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</si>
  <si>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</si>
  <si>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</si>
  <si>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</si>
  <si>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</si>
  <si>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</si>
  <si>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</si>
  <si>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</si>
  <si>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</si>
  <si>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</si>
  <si>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</si>
  <si>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</si>
  <si>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</si>
  <si>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</si>
  <si>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</si>
  <si>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</si>
  <si>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</si>
  <si>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</si>
  <si>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</si>
  <si>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</si>
  <si>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</si>
  <si>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</si>
  <si>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</si>
  <si>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</si>
  <si>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</si>
  <si>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</si>
  <si>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</si>
  <si>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</si>
  <si>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</si>
  <si>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</si>
  <si>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</si>
  <si>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</si>
  <si>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</si>
  <si>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</si>
  <si>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</si>
  <si>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</si>
  <si>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</si>
  <si>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</si>
  <si>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</si>
  <si>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</si>
  <si>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</si>
  <si>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</si>
  <si>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</si>
  <si>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</si>
  <si>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</si>
  <si>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</si>
  <si>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</si>
  <si>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</si>
  <si>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</si>
  <si>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</si>
  <si>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</si>
  <si>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</si>
  <si>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</si>
  <si>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</si>
  <si>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</si>
  <si>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</si>
  <si>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</si>
  <si>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</si>
  <si>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</si>
  <si>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</si>
  <si>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</si>
  <si>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</si>
  <si>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</si>
  <si>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</si>
  <si>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</si>
  <si>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</si>
  <si>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</si>
  <si>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</si>
  <si>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</si>
  <si>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</si>
  <si>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</si>
  <si>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</si>
  <si>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</si>
  <si>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</si>
  <si>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</si>
  <si>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</si>
  <si>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</si>
  <si>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</si>
  <si>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</si>
  <si>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color theme="1"/>
        <rFont val="ＭＳ ゴシック"/>
        <family val="3"/>
        <charset val="128"/>
      </rPr>
      <t xml:space="preserve">本事業については、平成12年の供用開始から20年以上が経過しています。公共下水道事業及び特定環境保全公共下水道事業に比べ設置年度は新しいですが、処理場及びポンプ場の設備更新を実施しています。農業集落排水事業機能診断調査及び農業集落排水事業最適整備構想に基づき、更新の優先度が高いと判定されているマンホールポンプ場のポンプ更新等に着手しています。また老朽化対策と合わせて施設の耐震化も進めていく必要があります。令和4年度から処理場の改築更新実施設計、令和5年度に改築更新工事を実施しています。
</t>
    </r>
    <r>
      <rPr>
        <sz val="11"/>
        <color rgb="FFFF0000"/>
        <rFont val="ＭＳ ゴシック"/>
        <family val="3"/>
        <charset val="128"/>
      </rPr>
      <t xml:space="preserve">
　</t>
    </r>
    <rPh sb="25" eb="27">
      <t>イジョウ</t>
    </rPh>
    <rPh sb="43" eb="44">
      <t>オヨ</t>
    </rPh>
    <rPh sb="59" eb="60">
      <t>クラ</t>
    </rPh>
    <rPh sb="61" eb="63">
      <t>セッチ</t>
    </rPh>
    <rPh sb="63" eb="65">
      <t>ネンド</t>
    </rPh>
    <rPh sb="66" eb="67">
      <t>アタラ</t>
    </rPh>
    <rPh sb="96" eb="98">
      <t>ノウギョウ</t>
    </rPh>
    <rPh sb="98" eb="100">
      <t>シュウラク</t>
    </rPh>
    <rPh sb="100" eb="102">
      <t>ハイスイ</t>
    </rPh>
    <rPh sb="110" eb="111">
      <t>オヨ</t>
    </rPh>
    <rPh sb="112" eb="114">
      <t>ノウギョウ</t>
    </rPh>
    <rPh sb="114" eb="116">
      <t>シュウラク</t>
    </rPh>
    <rPh sb="116" eb="118">
      <t>ハイスイ</t>
    </rPh>
    <rPh sb="118" eb="120">
      <t>ジギョウ</t>
    </rPh>
    <rPh sb="131" eb="133">
      <t>コウシン</t>
    </rPh>
    <rPh sb="134" eb="137">
      <t>ユウセンド</t>
    </rPh>
    <rPh sb="138" eb="139">
      <t>タカ</t>
    </rPh>
    <rPh sb="141" eb="143">
      <t>ハンテイ</t>
    </rPh>
    <rPh sb="156" eb="157">
      <t>ジョウ</t>
    </rPh>
    <rPh sb="161" eb="163">
      <t>コウシン</t>
    </rPh>
    <rPh sb="163" eb="164">
      <t>トウ</t>
    </rPh>
    <rPh sb="165" eb="167">
      <t>チャクシュ</t>
    </rPh>
    <rPh sb="185" eb="187">
      <t>シセツ</t>
    </rPh>
    <rPh sb="197" eb="199">
      <t>ヒツヨウ</t>
    </rPh>
    <rPh sb="218" eb="220">
      <t>コウシン</t>
    </rPh>
    <rPh sb="220" eb="222">
      <t>ジッシ</t>
    </rPh>
    <rPh sb="222" eb="224">
      <t>セッケイ</t>
    </rPh>
    <rPh sb="225" eb="227">
      <t>レイワ</t>
    </rPh>
    <rPh sb="228" eb="230">
      <t>ネンド</t>
    </rPh>
    <rPh sb="231" eb="233">
      <t>カイチク</t>
    </rPh>
    <rPh sb="233" eb="235">
      <t>コウシン</t>
    </rPh>
    <rPh sb="235" eb="237">
      <t>コウジ</t>
    </rPh>
    <rPh sb="238" eb="240">
      <t>ジッシ</t>
    </rPh>
    <phoneticPr fontId="4"/>
  </si>
  <si>
    <t>　本市の農業集落排水事業は、単独処理場を有し、公共下水道事業、特定環境保全公共下水道事業と同一の料金体系としています。
　平成27年度から地方公営企業会計に移行し8回目の決算となりましたが、経常収益が経常費用を上回ったため、①の経常収支比率は100％を超え、単年度収支が3年連続の黒字となりました。しかし、⑤の経費回収率については、69.20％で100％未満となり汚水処理費用を使用料収入で賄えていない状況であり、依然として一般会計からの繰入金に依存した経営となっています。
　営業収益に対する累積欠損金の状況を表す②の累積欠損金比率は前年度よりも悪化し、432.46％となりました。総費用が総収益を上回り当年度純損失が発生し、損失を補填する剰余金もなく、累積欠損金が増加したためです。今後も使用料改定による使用料収入の増収や維持管理費等のコスト抑制に努めながら累積欠損金の解消を目指していきます。
　④の企業債残高対事業規模比率は、類似団体平均値より高いものの、企業債残高の減により年々減少しています。必要な更新事業を先送りにすることがないよう留意していく必要があります。</t>
    <rPh sb="136" eb="137">
      <t>ネン</t>
    </rPh>
    <rPh sb="137" eb="139">
      <t>レンゾク</t>
    </rPh>
    <rPh sb="274" eb="276">
      <t>アッカ</t>
    </rPh>
    <rPh sb="442" eb="444">
      <t>ネンネン</t>
    </rPh>
    <rPh sb="444" eb="446">
      <t>ゲンショウ</t>
    </rPh>
    <rPh sb="452" eb="454">
      <t>ヒツヨウ</t>
    </rPh>
    <rPh sb="455" eb="457">
      <t>コウシン</t>
    </rPh>
    <rPh sb="457" eb="459">
      <t>ジギョウ</t>
    </rPh>
    <rPh sb="460" eb="462">
      <t>サキオク</t>
    </rPh>
    <rPh sb="473" eb="475">
      <t>リュウイ</t>
    </rPh>
    <rPh sb="479" eb="481">
      <t>ヒツヨウ</t>
    </rPh>
    <phoneticPr fontId="4"/>
  </si>
  <si>
    <t>　本事業については、処理区域人口が少ない農村部を対象としているため、汚水処理原価が高くなる傾向があります。安定した下水道事業サービスの持続と施設の老朽化へ対応するためには使用料値上げは不可避であり、令和元年度に1回目、令和5年9月に2回目の値上げを行いました。さらに、令和9年度に3回目の値上げを行う予定です。また、経営の合理化を図るため、令和4年度から令和5年にかけて2箇所ある処理場のうち、1箇所を廃止し特定環境保全公共下水道に取り込む広域化を行っています。
　持続的・安定的な下水道事業経営のため、今年度（令和5年度）に経営戦略の見直しを行い、人口減少などの将来を見据えた下水道事業の効率化と経営の健全化に取り組んでいきます。</t>
    <rPh sb="10" eb="12">
      <t>ショリ</t>
    </rPh>
    <rPh sb="12" eb="14">
      <t>クイキ</t>
    </rPh>
    <rPh sb="14" eb="16">
      <t>ジンコウ</t>
    </rPh>
    <rPh sb="17" eb="18">
      <t>スク</t>
    </rPh>
    <rPh sb="20" eb="22">
      <t>ノウソン</t>
    </rPh>
    <rPh sb="22" eb="23">
      <t>ブ</t>
    </rPh>
    <rPh sb="24" eb="26">
      <t>タイショウ</t>
    </rPh>
    <rPh sb="202" eb="204">
      <t>レイワ</t>
    </rPh>
    <rPh sb="205" eb="207">
      <t>ネンド</t>
    </rPh>
    <rPh sb="209" eb="211">
      <t>レイワ</t>
    </rPh>
    <rPh sb="212" eb="213">
      <t>ネン</t>
    </rPh>
    <rPh sb="218" eb="220">
      <t>カショ</t>
    </rPh>
    <rPh sb="230" eb="232">
      <t>カショ</t>
    </rPh>
    <rPh sb="252" eb="254">
      <t>ハイシ</t>
    </rPh>
    <rPh sb="262" eb="264">
      <t>トクテイ</t>
    </rPh>
    <rPh sb="264" eb="266">
      <t>カンキョウ</t>
    </rPh>
    <rPh sb="266" eb="268">
      <t>ホゼン</t>
    </rPh>
    <rPh sb="268" eb="270">
      <t>コウキョウ</t>
    </rPh>
    <rPh sb="270" eb="273">
      <t>ゲスイドウ</t>
    </rPh>
    <rPh sb="274" eb="275">
      <t>ト</t>
    </rPh>
    <rPh sb="290" eb="291">
      <t>テキ</t>
    </rPh>
    <rPh sb="292" eb="295">
      <t>アンテイテキ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</si>
</sst>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84-4C9D-8D13-719177DC9C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384-4C9D-8D13-719177DC9C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50.62</c:v>
                </c:pt>
                <c:pt idx="1">
                  <c:v>50.51</c:v>
                </c:pt>
                <c:pt idx="2">
                  <c:v>53.1</c:v>
                </c:pt>
                <c:pt idx="3">
                  <c:v>52.87</c:v>
                </c:pt>
                <c:pt idx="4">
                  <c:v>52.2</c:v>
                </c:pt>
              </c:numCache>
            </c:numRef>
          </c:val>
          <c:extLst>
            <c:ext xmlns:c16="http://schemas.microsoft.com/office/drawing/2014/chart" uri="{C3380CC4-5D6E-409C-BE32-E72D297353CC}">
              <c16:uniqueId val="{00000000-5DFD-493D-9AF0-8A732AB759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DFD-493D-9AF0-8A732AB759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90.32</c:v>
                </c:pt>
                <c:pt idx="1">
                  <c:v>90.43</c:v>
                </c:pt>
                <c:pt idx="2">
                  <c:v>91.5</c:v>
                </c:pt>
                <c:pt idx="3">
                  <c:v>91.26</c:v>
                </c:pt>
                <c:pt idx="4">
                  <c:v>90.65</c:v>
                </c:pt>
              </c:numCache>
            </c:numRef>
          </c:val>
          <c:extLst>
            <c:ext xmlns:c16="http://schemas.microsoft.com/office/drawing/2014/chart" uri="{C3380CC4-5D6E-409C-BE32-E72D297353CC}">
              <c16:uniqueId val="{00000000-69A3-4CE0-9BA1-C1D050FB06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9A3-4CE0-9BA1-C1D050FB06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83.04</c:v>
                </c:pt>
                <c:pt idx="1">
                  <c:v>93.27</c:v>
                </c:pt>
                <c:pt idx="2">
                  <c:v>108.01</c:v>
                </c:pt>
                <c:pt idx="3">
                  <c:v>114.92</c:v>
                </c:pt>
                <c:pt idx="4">
                  <c:v>104.6</c:v>
                </c:pt>
              </c:numCache>
            </c:numRef>
          </c:val>
          <c:extLst>
            <c:ext xmlns:c16="http://schemas.microsoft.com/office/drawing/2014/chart" uri="{C3380CC4-5D6E-409C-BE32-E72D297353CC}">
              <c16:uniqueId val="{00000000-9867-4383-BA4D-2A9D25E980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9867-4383-BA4D-2A9D25E980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13.88</c:v>
                </c:pt>
                <c:pt idx="1">
                  <c:v>17.170000000000002</c:v>
                </c:pt>
                <c:pt idx="2">
                  <c:v>19.75</c:v>
                </c:pt>
                <c:pt idx="3">
                  <c:v>21.99</c:v>
                </c:pt>
                <c:pt idx="4">
                  <c:v>24.49</c:v>
                </c:pt>
              </c:numCache>
            </c:numRef>
          </c:val>
          <c:extLst>
            <c:ext xmlns:c16="http://schemas.microsoft.com/office/drawing/2014/chart" uri="{C3380CC4-5D6E-409C-BE32-E72D297353CC}">
              <c16:uniqueId val="{00000000-4FC0-4BC7-A696-AE31EC74E6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FC0-4BC7-A696-AE31EC74E6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F-4793-9426-645C9445FC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AF-4793-9426-645C9445FC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449.66</c:v>
                </c:pt>
                <c:pt idx="1">
                  <c:v>469.61</c:v>
                </c:pt>
                <c:pt idx="2">
                  <c:v>404.63</c:v>
                </c:pt>
                <c:pt idx="3">
                  <c:v>352.46</c:v>
                </c:pt>
                <c:pt idx="4">
                  <c:v>432.46</c:v>
                </c:pt>
              </c:numCache>
            </c:numRef>
          </c:val>
          <c:extLst>
            <c:ext xmlns:c16="http://schemas.microsoft.com/office/drawing/2014/chart" uri="{C3380CC4-5D6E-409C-BE32-E72D297353CC}">
              <c16:uniqueId val="{00000000-99EC-4C13-B4F3-CC3FB198E2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99EC-4C13-B4F3-CC3FB198E2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58.62</c:v>
                </c:pt>
                <c:pt idx="1">
                  <c:v>34.950000000000003</c:v>
                </c:pt>
                <c:pt idx="2">
                  <c:v>81.59</c:v>
                </c:pt>
                <c:pt idx="3">
                  <c:v>55.81</c:v>
                </c:pt>
                <c:pt idx="4">
                  <c:v>63.89</c:v>
                </c:pt>
              </c:numCache>
            </c:numRef>
          </c:val>
          <c:extLst>
            <c:ext xmlns:c16="http://schemas.microsoft.com/office/drawing/2014/chart" uri="{C3380CC4-5D6E-409C-BE32-E72D297353CC}">
              <c16:uniqueId val="{00000000-48F0-4CC1-B2F8-662AD6E0D1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48F0-4CC1-B2F8-662AD6E0D1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1739.08</c:v>
                </c:pt>
                <c:pt idx="1">
                  <c:v>1506.09</c:v>
                </c:pt>
                <c:pt idx="2">
                  <c:v>1335.89</c:v>
                </c:pt>
                <c:pt idx="3">
                  <c:v>1167.32</c:v>
                </c:pt>
                <c:pt idx="4">
                  <c:v>996.18</c:v>
                </c:pt>
              </c:numCache>
            </c:numRef>
          </c:val>
          <c:extLst>
            <c:ext xmlns:c16="http://schemas.microsoft.com/office/drawing/2014/chart" uri="{C3380CC4-5D6E-409C-BE32-E72D297353CC}">
              <c16:uniqueId val="{00000000-0E4A-4BF9-9801-F84B0C0654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E4A-4BF9-9801-F84B0C0654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74.069999999999993</c:v>
                </c:pt>
                <c:pt idx="1">
                  <c:v>70.12</c:v>
                </c:pt>
                <c:pt idx="2">
                  <c:v>75.790000000000006</c:v>
                </c:pt>
                <c:pt idx="3">
                  <c:v>77.2</c:v>
                </c:pt>
                <c:pt idx="4">
                  <c:v>69.2</c:v>
                </c:pt>
              </c:numCache>
            </c:numRef>
          </c:val>
          <c:extLst>
            <c:ext xmlns:c16="http://schemas.microsoft.com/office/drawing/2014/chart" uri="{C3380CC4-5D6E-409C-BE32-E72D297353CC}">
              <c16:uniqueId val="{00000000-F3C4-43D6-88B5-E0BE723A99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3C4-43D6-88B5-E0BE723A99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151.30000000000001</c:v>
                </c:pt>
                <c:pt idx="1">
                  <c:v>166.35</c:v>
                </c:pt>
                <c:pt idx="2">
                  <c:v>160.24</c:v>
                </c:pt>
                <c:pt idx="3">
                  <c:v>156.97</c:v>
                </c:pt>
                <c:pt idx="4">
                  <c:v>175.53</c:v>
                </c:pt>
              </c:numCache>
            </c:numRef>
          </c:val>
          <c:extLst>
            <c:ext xmlns:c16="http://schemas.microsoft.com/office/drawing/2014/chart" uri="{C3380CC4-5D6E-409C-BE32-E72D297353CC}">
              <c16:uniqueId val="{00000000-3E7E-484A-BEFE-24D742CC13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E7E-484A-BEFE-24D742CC13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48"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熊本県　合志市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64474</v>
      </c>
      <c r="AM8" s="51"/>
      <c r="AN8" s="51"/>
      <c r="AO8" s="51"/>
      <c r="AP8" s="51"/>
      <c r="AQ8" s="51"/>
      <c r="AR8" s="51"/>
      <c r="AS8" s="51"/>
      <c r="AT8" s="52">
        <f>データ!T6</f>
        <v>53.19</v>
      </c>
      <c r="AU8" s="52"/>
      <c r="AV8" s="52"/>
      <c r="AW8" s="52"/>
      <c r="AX8" s="52"/>
      <c r="AY8" s="52"/>
      <c r="AZ8" s="52"/>
      <c r="BA8" s="52"/>
      <c r="BB8" s="52">
        <f>データ!U6</f>
        <v>1212.1500000000001</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78.95</v>
      </c>
      <c r="J10" s="52"/>
      <c r="K10" s="52"/>
      <c r="L10" s="52"/>
      <c r="M10" s="52"/>
      <c r="N10" s="52"/>
      <c r="O10" s="52"/>
      <c r="P10" s="52">
        <f>データ!P6</f>
        <v>3.04</v>
      </c>
      <c r="Q10" s="52"/>
      <c r="R10" s="52"/>
      <c r="S10" s="52"/>
      <c r="T10" s="52"/>
      <c r="U10" s="52"/>
      <c r="V10" s="52"/>
      <c r="W10" s="52">
        <f>データ!Q6</f>
        <v>109.73</v>
      </c>
      <c r="X10" s="52"/>
      <c r="Y10" s="52"/>
      <c r="Z10" s="52"/>
      <c r="AA10" s="52"/>
      <c r="AB10" s="52"/>
      <c r="AC10" s="52"/>
      <c r="AD10" s="51">
        <f>データ!R6</f>
        <v>2470</v>
      </c>
      <c r="AE10" s="51"/>
      <c r="AF10" s="51"/>
      <c r="AG10" s="51"/>
      <c r="AH10" s="51"/>
      <c r="AI10" s="51"/>
      <c r="AJ10" s="51"/>
      <c r="AK10" s="2"/>
      <c r="AL10" s="51">
        <f>データ!V6</f>
        <v>1957</v>
      </c>
      <c r="AM10" s="51"/>
      <c r="AN10" s="51"/>
      <c r="AO10" s="51"/>
      <c r="AP10" s="51"/>
      <c r="AQ10" s="51"/>
      <c r="AR10" s="51"/>
      <c r="AS10" s="51"/>
      <c r="AT10" s="52">
        <f>データ!W6</f>
        <v>1.25</v>
      </c>
      <c r="AU10" s="52"/>
      <c r="AV10" s="52"/>
      <c r="AW10" s="52"/>
      <c r="AX10" s="52"/>
      <c r="AY10" s="52"/>
      <c r="AZ10" s="52"/>
      <c r="BA10" s="52"/>
      <c r="BB10" s="52">
        <f>データ!X6</f>
        <v>1565.6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IIVWtNBLIXQxxE8616RKExmtGCQGLvZYuv288Ag3pIRK/XeNw8Cse5ownIPEKL9HBa7aqI11OeKjMzMYzh0rQ==" saltValue="tXe5ijJ03bLJGKB0LfhM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432164</v>
      </c>
      <c r="D6" s="19">
        <f t="shared" si="3"/>
        <v>46</v>
      </c>
      <c r="E6" s="19">
        <f t="shared" si="3"/>
        <v>17</v>
      </c>
      <c r="F6" s="19">
        <f t="shared" si="3"/>
        <v>5</v>
      </c>
      <c r="G6" s="19">
        <f t="shared" si="3"/>
        <v>0</v>
      </c>
      <c r="H6" s="19" t="str">
        <f t="shared" si="3"/>
        <v>熊本県　合志市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78.95</v>
      </c>
      <c r="P6" s="20">
        <f t="shared" si="3"/>
        <v>3.04</v>
      </c>
      <c r="Q6" s="20">
        <f t="shared" si="3"/>
        <v>109.73</v>
      </c>
      <c r="R6" s="20">
        <f t="shared" si="3"/>
        <v>2470</v>
      </c>
      <c r="S6" s="20">
        <f t="shared" si="3"/>
        <v>64474</v>
      </c>
      <c r="T6" s="20">
        <f t="shared" si="3"/>
        <v>53.19</v>
      </c>
      <c r="U6" s="20">
        <f t="shared" si="3"/>
        <v>1212.1500000000001</v>
      </c>
      <c r="V6" s="20">
        <f t="shared" si="3"/>
        <v>1957</v>
      </c>
      <c r="W6" s="20">
        <f t="shared" si="3"/>
        <v>1.25</v>
      </c>
      <c r="X6" s="20">
        <f t="shared" si="3"/>
        <v>1565.6</v>
      </c>
      <c r="Y6" s="21">
        <f>IF(Y7="",NA(),Y7)</f>
        <v>83.04</v>
      </c>
      <c r="Z6" s="21">
        <f t="shared" ref="Z6:AH6" si="4">IF(Z7="",NA(),Z7)</f>
        <v>93.27</v>
      </c>
      <c r="AA6" s="21">
        <f t="shared" si="4"/>
        <v>108.01</v>
      </c>
      <c r="AB6" s="21">
        <f t="shared" si="4"/>
        <v>114.92</v>
      </c>
      <c r="AC6" s="21">
        <f t="shared" si="4"/>
        <v>104.6</v>
      </c>
      <c r="AD6" s="21">
        <f t="shared" si="4"/>
        <v>101.77</v>
      </c>
      <c r="AE6" s="21">
        <f t="shared" si="4"/>
        <v>103.6</v>
      </c>
      <c r="AF6" s="21">
        <f t="shared" si="4"/>
        <v>106.37</v>
      </c>
      <c r="AG6" s="21">
        <f t="shared" si="4"/>
        <v>106.07</v>
      </c>
      <c r="AH6" s="21">
        <f t="shared" si="4"/>
        <v>105.5</v>
      </c>
      <c r="AI6" s="20" t="str">
        <f>IF(AI7="","",IF(AI7="-","【-】","【"&amp;SUBSTITUTE(TEXT(AI7,"#,##0.00"),"-","△")&amp;"】"))</f>
        <v>【103.61】</v>
      </c>
      <c r="AJ6" s="21">
        <f>IF(AJ7="",NA(),AJ7)</f>
        <v>449.66</v>
      </c>
      <c r="AK6" s="21">
        <f t="shared" ref="AK6:AS6" si="5">IF(AK7="",NA(),AK7)</f>
        <v>469.61</v>
      </c>
      <c r="AL6" s="21">
        <f t="shared" si="5"/>
        <v>404.63</v>
      </c>
      <c r="AM6" s="21">
        <f t="shared" si="5"/>
        <v>352.46</v>
      </c>
      <c r="AN6" s="21">
        <f t="shared" si="5"/>
        <v>432.46</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58.62</v>
      </c>
      <c r="AV6" s="21">
        <f t="shared" ref="AV6:BD6" si="6">IF(AV7="",NA(),AV7)</f>
        <v>34.950000000000003</v>
      </c>
      <c r="AW6" s="21">
        <f t="shared" si="6"/>
        <v>81.59</v>
      </c>
      <c r="AX6" s="21">
        <f t="shared" si="6"/>
        <v>55.81</v>
      </c>
      <c r="AY6" s="21">
        <f t="shared" si="6"/>
        <v>63.89</v>
      </c>
      <c r="AZ6" s="21">
        <f t="shared" si="6"/>
        <v>29.54</v>
      </c>
      <c r="BA6" s="21">
        <f t="shared" si="6"/>
        <v>26.99</v>
      </c>
      <c r="BB6" s="21">
        <f t="shared" si="6"/>
        <v>29.13</v>
      </c>
      <c r="BC6" s="21">
        <f t="shared" si="6"/>
        <v>35.69</v>
      </c>
      <c r="BD6" s="21">
        <f t="shared" si="6"/>
        <v>38.4</v>
      </c>
      <c r="BE6" s="20" t="str">
        <f>IF(BE7="","",IF(BE7="-","【-】","【"&amp;SUBSTITUTE(TEXT(BE7,"#,##0.00"),"-","△")&amp;"】"))</f>
        <v>【36.94】</v>
      </c>
      <c r="BF6" s="21">
        <f>IF(BF7="",NA(),BF7)</f>
        <v>1739.08</v>
      </c>
      <c r="BG6" s="21">
        <f t="shared" ref="BG6:BO6" si="7">IF(BG7="",NA(),BG7)</f>
        <v>1506.09</v>
      </c>
      <c r="BH6" s="21">
        <f t="shared" si="7"/>
        <v>1335.89</v>
      </c>
      <c r="BI6" s="21">
        <f t="shared" si="7"/>
        <v>1167.32</v>
      </c>
      <c r="BJ6" s="21">
        <f t="shared" si="7"/>
        <v>996.18</v>
      </c>
      <c r="BK6" s="21">
        <f t="shared" si="7"/>
        <v>789.46</v>
      </c>
      <c r="BL6" s="21">
        <f t="shared" si="7"/>
        <v>826.83</v>
      </c>
      <c r="BM6" s="21">
        <f t="shared" si="7"/>
        <v>867.83</v>
      </c>
      <c r="BN6" s="21">
        <f t="shared" si="7"/>
        <v>791.76</v>
      </c>
      <c r="BO6" s="21">
        <f t="shared" si="7"/>
        <v>900.82</v>
      </c>
      <c r="BP6" s="20" t="str">
        <f>IF(BP7="","",IF(BP7="-","【-】","【"&amp;SUBSTITUTE(TEXT(BP7,"#,##0.00"),"-","△")&amp;"】"))</f>
        <v>【809.19】</v>
      </c>
      <c r="BQ6" s="21">
        <f>IF(BQ7="",NA(),BQ7)</f>
        <v>74.069999999999993</v>
      </c>
      <c r="BR6" s="21">
        <f t="shared" ref="BR6:BZ6" si="8">IF(BR7="",NA(),BR7)</f>
        <v>70.12</v>
      </c>
      <c r="BS6" s="21">
        <f t="shared" si="8"/>
        <v>75.790000000000006</v>
      </c>
      <c r="BT6" s="21">
        <f t="shared" si="8"/>
        <v>77.2</v>
      </c>
      <c r="BU6" s="21">
        <f t="shared" si="8"/>
        <v>69.2</v>
      </c>
      <c r="BV6" s="21">
        <f t="shared" si="8"/>
        <v>57.77</v>
      </c>
      <c r="BW6" s="21">
        <f t="shared" si="8"/>
        <v>57.31</v>
      </c>
      <c r="BX6" s="21">
        <f t="shared" si="8"/>
        <v>57.08</v>
      </c>
      <c r="BY6" s="21">
        <f t="shared" si="8"/>
        <v>56.26</v>
      </c>
      <c r="BZ6" s="21">
        <f t="shared" si="8"/>
        <v>52.94</v>
      </c>
      <c r="CA6" s="20" t="str">
        <f>IF(CA7="","",IF(CA7="-","【-】","【"&amp;SUBSTITUTE(TEXT(CA7,"#,##0.00"),"-","△")&amp;"】"))</f>
        <v>【57.02】</v>
      </c>
      <c r="CB6" s="21">
        <f>IF(CB7="",NA(),CB7)</f>
        <v>151.30000000000001</v>
      </c>
      <c r="CC6" s="21">
        <f t="shared" ref="CC6:CK6" si="9">IF(CC7="",NA(),CC7)</f>
        <v>166.35</v>
      </c>
      <c r="CD6" s="21">
        <f t="shared" si="9"/>
        <v>160.24</v>
      </c>
      <c r="CE6" s="21">
        <f t="shared" si="9"/>
        <v>156.97</v>
      </c>
      <c r="CF6" s="21">
        <f t="shared" si="9"/>
        <v>175.53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50.62</v>
      </c>
      <c r="CN6" s="21">
        <f t="shared" ref="CN6:CV6" si="10">IF(CN7="",NA(),CN7)</f>
        <v>50.51</v>
      </c>
      <c r="CO6" s="21">
        <f t="shared" si="10"/>
        <v>53.1</v>
      </c>
      <c r="CP6" s="21">
        <f t="shared" si="10"/>
        <v>52.87</v>
      </c>
      <c r="CQ6" s="21">
        <f t="shared" si="10"/>
        <v>52.2</v>
      </c>
      <c r="CR6" s="21">
        <f t="shared" si="10"/>
        <v>50.68</v>
      </c>
      <c r="CS6" s="21">
        <f t="shared" si="10"/>
        <v>50.14</v>
      </c>
      <c r="CT6" s="21">
        <f t="shared" si="10"/>
        <v>54.83</v>
      </c>
      <c r="CU6" s="21">
        <f t="shared" si="10"/>
        <v>66.53</v>
      </c>
      <c r="CV6" s="21">
        <f t="shared" si="10"/>
        <v>52.35</v>
      </c>
      <c r="CW6" s="20" t="str">
        <f>IF(CW7="","",IF(CW7="-","【-】","【"&amp;SUBSTITUTE(TEXT(CW7,"#,##0.00"),"-","△")&amp;"】"))</f>
        <v>【52.55】</v>
      </c>
      <c r="CX6" s="21">
        <f>IF(CX7="",NA(),CX7)</f>
        <v>90.32</v>
      </c>
      <c r="CY6" s="21">
        <f t="shared" ref="CY6:DG6" si="11">IF(CY7="",NA(),CY7)</f>
        <v>90.43</v>
      </c>
      <c r="CZ6" s="21">
        <f t="shared" si="11"/>
        <v>91.5</v>
      </c>
      <c r="DA6" s="21">
        <f t="shared" si="11"/>
        <v>91.26</v>
      </c>
      <c r="DB6" s="21">
        <f t="shared" si="11"/>
        <v>90.65</v>
      </c>
      <c r="DC6" s="21">
        <f t="shared" si="11"/>
        <v>84.86</v>
      </c>
      <c r="DD6" s="21">
        <f t="shared" si="11"/>
        <v>84.98</v>
      </c>
      <c r="DE6" s="21">
        <f t="shared" si="11"/>
        <v>84.7</v>
      </c>
      <c r="DF6" s="21">
        <f t="shared" si="11"/>
        <v>84.67</v>
      </c>
      <c r="DG6" s="21">
        <f t="shared" si="11"/>
        <v>84.39</v>
      </c>
      <c r="DH6" s="20" t="str">
        <f>IF(DH7="","",IF(DH7="-","【-】","【"&amp;SUBSTITUTE(TEXT(DH7,"#,##0.00"),"-","△")&amp;"】"))</f>
        <v>【87.30】</v>
      </c>
      <c r="DI6" s="21">
        <f>IF(DI7="",NA(),DI7)</f>
        <v>13.88</v>
      </c>
      <c r="DJ6" s="21">
        <f t="shared" ref="DJ6:DR6" si="12">IF(DJ7="",NA(),DJ7)</f>
        <v>17.170000000000002</v>
      </c>
      <c r="DK6" s="21">
        <f t="shared" si="12"/>
        <v>19.75</v>
      </c>
      <c r="DL6" s="21">
        <f t="shared" si="12"/>
        <v>21.99</v>
      </c>
      <c r="DM6" s="21">
        <f t="shared" si="12"/>
        <v>24.49</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432164</v>
      </c>
      <c r="D7" s="23">
        <v>46</v>
      </c>
      <c r="E7" s="23">
        <v>17</v>
      </c>
      <c r="F7" s="23">
        <v>5</v>
      </c>
      <c r="G7" s="23">
        <v>0</v>
      </c>
      <c r="H7" s="23" t="s">
        <v>96</v>
      </c>
      <c r="I7" s="23" t="s">
        <v>97</v>
      </c>
      <c r="J7" s="23" t="s">
        <v>98</v>
      </c>
      <c r="K7" s="23" t="s">
        <v>99</v>
      </c>
      <c r="L7" s="23" t="s">
        <v>100</v>
      </c>
      <c r="M7" s="23" t="s">
        <v>101</v>
      </c>
      <c r="N7" s="24" t="s">
        <v>102</v>
      </c>
      <c r="O7" s="24">
        <v>78.95</v>
      </c>
      <c r="P7" s="24">
        <v>3.04</v>
      </c>
      <c r="Q7" s="24">
        <v>109.73</v>
      </c>
      <c r="R7" s="24">
        <v>2470</v>
      </c>
      <c r="S7" s="24">
        <v>64474</v>
      </c>
      <c r="T7" s="24">
        <v>53.19</v>
      </c>
      <c r="U7" s="24">
        <v>1212.1500000000001</v>
      </c>
      <c r="V7" s="24">
        <v>1957</v>
      </c>
      <c r="W7" s="24">
        <v>1.25</v>
      </c>
      <c r="X7" s="24">
        <v>1565.6</v>
      </c>
      <c r="Y7" s="24">
        <v>83.04</v>
      </c>
      <c r="Z7" s="24">
        <v>93.27</v>
      </c>
      <c r="AA7" s="24">
        <v>108.01</v>
      </c>
      <c r="AB7" s="24">
        <v>114.92</v>
      </c>
      <c r="AC7" s="24">
        <v>104.6</v>
      </c>
      <c r="AD7" s="24">
        <v>101.77</v>
      </c>
      <c r="AE7" s="24">
        <v>103.6</v>
      </c>
      <c r="AF7" s="24">
        <v>106.37</v>
      </c>
      <c r="AG7" s="24">
        <v>106.07</v>
      </c>
      <c r="AH7" s="24">
        <v>105.5</v>
      </c>
      <c r="AI7" s="24">
        <v>103.61</v>
      </c>
      <c r="AJ7" s="24">
        <v>449.66</v>
      </c>
      <c r="AK7" s="24">
        <v>469.61</v>
      </c>
      <c r="AL7" s="24">
        <v>404.63</v>
      </c>
      <c r="AM7" s="24">
        <v>352.46</v>
      </c>
      <c r="AN7" s="24">
        <v>432.46</v>
      </c>
      <c r="AO7" s="24">
        <v>227.4</v>
      </c>
      <c r="AP7" s="24">
        <v>193.99</v>
      </c>
      <c r="AQ7" s="24">
        <v>139.02000000000001</v>
      </c>
      <c r="AR7" s="24">
        <v>132.04</v>
      </c>
      <c r="AS7" s="24">
        <v>145.43</v>
      </c>
      <c r="AT7" s="24">
        <v>133.62</v>
      </c>
      <c r="AU7" s="24">
        <v>58.62</v>
      </c>
      <c r="AV7" s="24">
        <v>34.950000000000003</v>
      </c>
      <c r="AW7" s="24">
        <v>81.59</v>
      </c>
      <c r="AX7" s="24">
        <v>55.81</v>
      </c>
      <c r="AY7" s="24">
        <v>63.89</v>
      </c>
      <c r="AZ7" s="24">
        <v>29.54</v>
      </c>
      <c r="BA7" s="24">
        <v>26.99</v>
      </c>
      <c r="BB7" s="24">
        <v>29.13</v>
      </c>
      <c r="BC7" s="24">
        <v>35.69</v>
      </c>
      <c r="BD7" s="24">
        <v>38.4</v>
      </c>
      <c r="BE7" s="24">
        <v>36.94</v>
      </c>
      <c r="BF7" s="24">
        <v>1739.08</v>
      </c>
      <c r="BG7" s="24">
        <v>1506.09</v>
      </c>
      <c r="BH7" s="24">
        <v>1335.89</v>
      </c>
      <c r="BI7" s="24">
        <v>1167.32</v>
      </c>
      <c r="BJ7" s="24">
        <v>996.18</v>
      </c>
      <c r="BK7" s="24">
        <v>789.46</v>
      </c>
      <c r="BL7" s="24">
        <v>826.83</v>
      </c>
      <c r="BM7" s="24">
        <v>867.83</v>
      </c>
      <c r="BN7" s="24">
        <v>791.76</v>
      </c>
      <c r="BO7" s="24">
        <v>900.82</v>
      </c>
      <c r="BP7" s="24">
        <v>809.19</v>
      </c>
      <c r="BQ7" s="24">
        <v>74.069999999999993</v>
      </c>
      <c r="BR7" s="24">
        <v>70.12</v>
      </c>
      <c r="BS7" s="24">
        <v>75.790000000000006</v>
      </c>
      <c r="BT7" s="24">
        <v>77.2</v>
      </c>
      <c r="BU7" s="24">
        <v>69.2</v>
      </c>
      <c r="BV7" s="24">
        <v>57.77</v>
      </c>
      <c r="BW7" s="24">
        <v>57.31</v>
      </c>
      <c r="BX7" s="24">
        <v>57.08</v>
      </c>
      <c r="BY7" s="24">
        <v>56.26</v>
      </c>
      <c r="BZ7" s="24">
        <v>52.94</v>
      </c>
      <c r="CA7" s="24">
        <v>57.02</v>
      </c>
      <c r="CB7" s="24">
        <v>151.30000000000001</v>
      </c>
      <c r="CC7" s="24">
        <v>166.35</v>
      </c>
      <c r="CD7" s="24">
        <v>160.24</v>
      </c>
      <c r="CE7" s="24">
        <v>156.97</v>
      </c>
      <c r="CF7" s="24">
        <v>175.53</v>
      </c>
      <c r="CG7" s="24">
        <v>274.35000000000002</v>
      </c>
      <c r="CH7" s="24">
        <v>273.52</v>
      </c>
      <c r="CI7" s="24">
        <v>274.99</v>
      </c>
      <c r="CJ7" s="24">
        <v>282.08999999999997</v>
      </c>
      <c r="CK7" s="24">
        <v>303.27999999999997</v>
      </c>
      <c r="CL7" s="24">
        <v>273.68</v>
      </c>
      <c r="CM7" s="24">
        <v>50.62</v>
      </c>
      <c r="CN7" s="24">
        <v>50.51</v>
      </c>
      <c r="CO7" s="24">
        <v>53.1</v>
      </c>
      <c r="CP7" s="24">
        <v>52.87</v>
      </c>
      <c r="CQ7" s="24">
        <v>52.2</v>
      </c>
      <c r="CR7" s="24">
        <v>50.68</v>
      </c>
      <c r="CS7" s="24">
        <v>50.14</v>
      </c>
      <c r="CT7" s="24">
        <v>54.83</v>
      </c>
      <c r="CU7" s="24">
        <v>66.53</v>
      </c>
      <c r="CV7" s="24">
        <v>52.35</v>
      </c>
      <c r="CW7" s="24">
        <v>52.55</v>
      </c>
      <c r="CX7" s="24">
        <v>90.32</v>
      </c>
      <c r="CY7" s="24">
        <v>90.43</v>
      </c>
      <c r="CZ7" s="24">
        <v>91.5</v>
      </c>
      <c r="DA7" s="24">
        <v>91.26</v>
      </c>
      <c r="DB7" s="24">
        <v>90.65</v>
      </c>
      <c r="DC7" s="24">
        <v>84.86</v>
      </c>
      <c r="DD7" s="24">
        <v>84.98</v>
      </c>
      <c r="DE7" s="24">
        <v>84.7</v>
      </c>
      <c r="DF7" s="24">
        <v>84.67</v>
      </c>
      <c r="DG7" s="24">
        <v>84.39</v>
      </c>
      <c r="DH7" s="24">
        <v>87.3</v>
      </c>
      <c r="DI7" s="24">
        <v>13.88</v>
      </c>
      <c r="DJ7" s="24">
        <v>17.170000000000002</v>
      </c>
      <c r="DK7" s="24">
        <v>19.75</v>
      </c>
      <c r="DL7" s="24">
        <v>21.99</v>
      </c>
      <c r="DM7" s="24">
        <v>24.49</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由梨</cp:lastModifiedBy>
  <cp:lastPrinted>2024-01-21T23:53:32Z</cp:lastPrinted>
  <dcterms:created xsi:type="dcterms:W3CDTF">2023-12-12T01:04:42Z</dcterms:created>
  <dcterms:modified xsi:type="dcterms:W3CDTF">2024-01-23T05:33:51Z</dcterms:modified>
  <cp:category/>
</cp:coreProperties>
</file>