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市長\13上下水道局\1上下水道課\2庶務係【係長フォルダ】R4.4.1～\01 水道事業会計\○各種調査・報告・通知\経営比較分析表\R5年度\02回答\"/>
    </mc:Choice>
  </mc:AlternateContent>
  <workbookProtection workbookAlgorithmName="SHA-512" workbookHashValue="wsoC93UaeKUQiT95p9SuaAgD+EYwi8Vtr+WqDcCWteUXd3SIXia8JFxItlgz0s6235Pr/O/YwVoEB6F4Yz/dgw==" workbookSaltValue="bh+QLR5Kw9KrjbJ6WdYX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<sst xmlns="http://schemas.openxmlformats.org/spreadsheetml/2006/main" count="231" uniqueCount="117">
  <si>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</si>
  <si>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</si>
  <si>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</si>
  <si>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</si>
  <si>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</si>
  <si>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</si>
  <si>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</si>
  <si>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</si>
  <si>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</si>
  <si>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</si>
  <si>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</si>
  <si>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</si>
  <si>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</si>
  <si>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</si>
  <si>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</si>
  <si>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</si>
  <si>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</si>
  <si>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</si>
  <si>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</si>
  <si>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</si>
  <si>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</si>
  <si>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</si>
  <si>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</si>
  <si>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</si>
  <si>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</si>
  <si>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</si>
  <si>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</si>
  <si>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</si>
  <si>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</si>
  <si>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</si>
  <si>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</si>
  <si>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</si>
  <si>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</si>
  <si>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</si>
  <si>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</si>
  <si>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</si>
  <si>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</si>
  <si>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</si>
  <si>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</si>
  <si>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</si>
  <si>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</si>
  <si>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</si>
  <si>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</si>
  <si>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</si>
  <si>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</si>
  <si>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</si>
  <si>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</si>
  <si>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</si>
  <si>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</si>
  <si>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</si>
  <si>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</si>
  <si>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</si>
  <si>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</si>
  <si>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</si>
  <si>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</si>
  <si>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</si>
  <si>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</si>
  <si>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</si>
  <si>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</si>
  <si>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</si>
  <si>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</si>
  <si>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</si>
  <si>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</si>
  <si>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</si>
  <si>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</si>
  <si>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</si>
  <si>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</si>
  <si>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</si>
  <si>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</si>
  <si>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</si>
  <si>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</si>
  <si>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</si>
  <si>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</si>
  <si>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</si>
  <si>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</si>
  <si>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</si>
  <si>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</si>
  <si>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</si>
  <si>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</si>
  <si>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</si>
  <si>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</si>
  <si>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</si>
  <si>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</si>
  <si>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</si>
  <si>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</si>
  <si>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</si>
  <si>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</si>
  <si>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</si>
  <si>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</si>
  <si>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</si>
  <si>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</si>
  <si>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</si>
  <si>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</si>
  <si>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</si>
  <si>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</si>
  <si>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</si>
  <si>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</si>
  <si>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</si>
  <si>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</si>
  <si>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</si>
  <si>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</si>
  <si>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</si>
  <si>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</si>
  <si>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</si>
  <si>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</si>
  <si>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</si>
  <si>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</si>
  <si>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</si>
  <si>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</si>
  <si>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</si>
  <si>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</si>
  <si>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</si>
  <si>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</si>
  <si>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</si>
  <si>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本市の下水道事業において、処理区域内人口の飛躍的な増加は期待できず、人口減少や節水機器の普及等の影響により、使用料収入の大幅な増額は見込めない状況である。
　加えて、老朽化が進む資産の更新・改築に係る投資費用は増大することから、より厳しいｺｽﾄ意識が求められる。
　また、繰入金に依存している一般会計も厳しい財政環境の中、行政需要の多様化に対応していかなければならない。
　このような状況下で、将来的に安定した下水道事業ｻｰﾋﾞｽを提供するため、維持管理費の節減や事務改善に取り組むことはもとより、資産の更新費用を踏まえた使用料見直しの検討、公費（市税）・私費（下水道使用料）の負担の適正化を図りながら、経営基盤の強化と財政ﾏﾈｼﾞﾒﾝﾄの向上を目指す。</t>
    <rPh sb="1" eb="3">
      <t>ホンシ</t>
    </rPh>
    <rPh sb="4" eb="7">
      <t>ゲスイドウ</t>
    </rPh>
    <rPh sb="7" eb="9">
      <t>ジギョウ</t>
    </rPh>
    <rPh sb="14" eb="16">
      <t>ショリ</t>
    </rPh>
    <rPh sb="16" eb="19">
      <t>クイキナイ</t>
    </rPh>
    <rPh sb="64" eb="66">
      <t>ゾウガク</t>
    </rPh>
    <rPh sb="80" eb="81">
      <t>クワ</t>
    </rPh>
    <rPh sb="84" eb="87">
      <t>ロウキュウカ</t>
    </rPh>
    <rPh sb="88" eb="89">
      <t>スス</t>
    </rPh>
    <rPh sb="90" eb="92">
      <t>シサン</t>
    </rPh>
    <rPh sb="93" eb="95">
      <t>コウシン</t>
    </rPh>
    <rPh sb="96" eb="98">
      <t>カイチク</t>
    </rPh>
    <rPh sb="99" eb="100">
      <t>カカ</t>
    </rPh>
    <rPh sb="101" eb="103">
      <t>トウシ</t>
    </rPh>
    <rPh sb="103" eb="105">
      <t>ヒヨウ</t>
    </rPh>
    <rPh sb="106" eb="108">
      <t>ゾウダイ</t>
    </rPh>
    <rPh sb="117" eb="118">
      <t>キビ</t>
    </rPh>
    <rPh sb="123" eb="125">
      <t>イシキ</t>
    </rPh>
    <rPh sb="126" eb="127">
      <t>モト</t>
    </rPh>
    <rPh sb="137" eb="139">
      <t>クリイレ</t>
    </rPh>
    <rPh sb="139" eb="140">
      <t>キン</t>
    </rPh>
    <rPh sb="141" eb="143">
      <t>イゾン</t>
    </rPh>
    <rPh sb="147" eb="149">
      <t>イッパン</t>
    </rPh>
    <rPh sb="149" eb="151">
      <t>カイケイ</t>
    </rPh>
    <rPh sb="152" eb="153">
      <t>キビ</t>
    </rPh>
    <rPh sb="155" eb="157">
      <t>ザイセイ</t>
    </rPh>
    <rPh sb="157" eb="159">
      <t>カンキョウ</t>
    </rPh>
    <rPh sb="160" eb="161">
      <t>ナカ</t>
    </rPh>
    <rPh sb="162" eb="164">
      <t>ギョウセイ</t>
    </rPh>
    <rPh sb="164" eb="166">
      <t>ジュヨウ</t>
    </rPh>
    <rPh sb="167" eb="170">
      <t>タヨウカ</t>
    </rPh>
    <rPh sb="171" eb="173">
      <t>タイオウ</t>
    </rPh>
    <rPh sb="193" eb="196">
      <t>ジョウキョウカ</t>
    </rPh>
    <rPh sb="198" eb="201">
      <t>ショウライテキ</t>
    </rPh>
    <rPh sb="202" eb="204">
      <t>アンテイ</t>
    </rPh>
    <rPh sb="206" eb="209">
      <t>ゲスイドウ</t>
    </rPh>
    <rPh sb="209" eb="211">
      <t>ジギョウ</t>
    </rPh>
    <rPh sb="217" eb="219">
      <t>テイキョウ</t>
    </rPh>
    <rPh sb="224" eb="226">
      <t>イジ</t>
    </rPh>
    <rPh sb="226" eb="229">
      <t>カンリヒ</t>
    </rPh>
    <rPh sb="230" eb="232">
      <t>セツゲン</t>
    </rPh>
    <rPh sb="233" eb="235">
      <t>ジム</t>
    </rPh>
    <rPh sb="235" eb="237">
      <t>カイゼン</t>
    </rPh>
    <rPh sb="250" eb="252">
      <t>シサン</t>
    </rPh>
    <rPh sb="253" eb="255">
      <t>コウシン</t>
    </rPh>
    <rPh sb="255" eb="257">
      <t>ヒヨウ</t>
    </rPh>
    <rPh sb="258" eb="259">
      <t>フ</t>
    </rPh>
    <rPh sb="269" eb="271">
      <t>ケントウ</t>
    </rPh>
    <rPh sb="272" eb="274">
      <t>コウヒ</t>
    </rPh>
    <rPh sb="275" eb="276">
      <t>シ</t>
    </rPh>
    <rPh sb="276" eb="277">
      <t>ゼイ</t>
    </rPh>
    <rPh sb="279" eb="281">
      <t>シヒ</t>
    </rPh>
    <rPh sb="282" eb="285">
      <t>ゲスイドウ</t>
    </rPh>
    <rPh sb="285" eb="288">
      <t>シヨウリョウ</t>
    </rPh>
    <rPh sb="290" eb="292">
      <t>フタン</t>
    </rPh>
    <rPh sb="293" eb="296">
      <t>テキセイカ</t>
    </rPh>
    <rPh sb="297" eb="298">
      <t>ハカ</t>
    </rPh>
    <rPh sb="303" eb="305">
      <t>ケイエイ</t>
    </rPh>
    <rPh sb="305" eb="307">
      <t>キバン</t>
    </rPh>
    <rPh sb="308" eb="310">
      <t>キョウカ</t>
    </rPh>
    <rPh sb="311" eb="313">
      <t>ザイセイ</t>
    </rPh>
    <rPh sb="321" eb="323">
      <t>コウジョウ</t>
    </rPh>
    <rPh sb="324" eb="326">
      <t>メザ</t>
    </rPh>
    <phoneticPr fontId="4"/>
  </si>
  <si>
    <r>
      <rPr>
        <u/>
        <sz val="11"/>
        <color theme="1"/>
        <rFont val="ＭＳ ゴシック"/>
        <family val="3"/>
        <charset val="128"/>
      </rPr>
      <t>①…</t>
    </r>
    <r>
      <rPr>
        <sz val="11"/>
        <color theme="1"/>
        <rFont val="ＭＳ ゴシック"/>
        <family val="3"/>
        <charset val="128"/>
      </rPr>
      <t xml:space="preserve">平成9年度に供用を開始した本事業は、処理場や管渠等の老朽化が進んでおり、類似団体平均値を大幅に上回っているため、施設改築等の必要性が高まっている。
</t>
    </r>
    <r>
      <rPr>
        <u/>
        <sz val="11"/>
        <color theme="1"/>
        <rFont val="ＭＳ ゴシック"/>
        <family val="3"/>
        <charset val="128"/>
      </rPr>
      <t>②・③…</t>
    </r>
    <r>
      <rPr>
        <sz val="11"/>
        <color theme="1"/>
        <rFont val="ＭＳ ゴシック"/>
        <family val="3"/>
        <charset val="128"/>
      </rPr>
      <t>法定耐用年数（50年）を超えた管渠はないため、これまで更新実績はないが、今後は管渠の老朽化に備え、ｽﾄｯｸﾏﾈｼﾞﾒﾝﾄ計画に基づき、計画的な修繕・改築・更新を行っていく。</t>
    </r>
    <rPh sb="2" eb="4">
      <t>ヘイセイ</t>
    </rPh>
    <rPh sb="5" eb="6">
      <t>ネン</t>
    </rPh>
    <rPh sb="6" eb="7">
      <t>ド</t>
    </rPh>
    <rPh sb="8" eb="10">
      <t>キョウヨウ</t>
    </rPh>
    <rPh sb="11" eb="13">
      <t>カイシ</t>
    </rPh>
    <rPh sb="15" eb="16">
      <t>ホン</t>
    </rPh>
    <rPh sb="16" eb="18">
      <t>ジギョウ</t>
    </rPh>
    <rPh sb="20" eb="23">
      <t>ショリジョウ</t>
    </rPh>
    <rPh sb="24" eb="26">
      <t>カンキョ</t>
    </rPh>
    <rPh sb="26" eb="27">
      <t>トウ</t>
    </rPh>
    <rPh sb="28" eb="31">
      <t>ロウキュウカ</t>
    </rPh>
    <rPh sb="32" eb="33">
      <t>スス</t>
    </rPh>
    <rPh sb="46" eb="48">
      <t>オオハバ</t>
    </rPh>
    <phoneticPr fontId="4"/>
  </si>
  <si>
    <r>
      <rPr>
        <u/>
        <sz val="11"/>
        <color theme="1"/>
        <rFont val="ＭＳ ゴシック"/>
        <family val="3"/>
        <charset val="128"/>
      </rPr>
      <t>①…</t>
    </r>
    <r>
      <rPr>
        <sz val="11"/>
        <color theme="1"/>
        <rFont val="ＭＳ ゴシック"/>
        <family val="3"/>
        <charset val="128"/>
      </rPr>
      <t xml:space="preserve">長期前受金戻入の減に伴う経常収益の減少に比べて、経常費用の減額（減価償却費の減）が大きかったため、数値は改善している。
②…営業活動に対する累積欠損金が発生していることから、未接続世帯の解消及び維持管理費の節減など経営健全化に向けた取組が必要である。
</t>
    </r>
    <r>
      <rPr>
        <u/>
        <sz val="11"/>
        <color theme="1"/>
        <rFont val="ＭＳ ゴシック"/>
        <family val="3"/>
        <charset val="128"/>
      </rPr>
      <t>③…</t>
    </r>
    <r>
      <rPr>
        <sz val="11"/>
        <color theme="1"/>
        <rFont val="ＭＳ ゴシック"/>
        <family val="3"/>
        <charset val="128"/>
      </rPr>
      <t xml:space="preserve">類似団体平均値を大きく上回っているが、公共・特環・農集を1つの会計で処理し、公共・特環の流動資産（預金）のﾏｲﾅｽを補填している。
※下水道事業会計（3事業）の流動比率＝65.89%
</t>
    </r>
    <r>
      <rPr>
        <u/>
        <sz val="11"/>
        <color theme="1"/>
        <rFont val="ＭＳ ゴシック"/>
        <family val="3"/>
        <charset val="128"/>
      </rPr>
      <t>④…</t>
    </r>
    <r>
      <rPr>
        <sz val="11"/>
        <color theme="1"/>
        <rFont val="ＭＳ ゴシック"/>
        <family val="3"/>
        <charset val="128"/>
      </rPr>
      <t xml:space="preserve">汚水処理費公費負担分増の影響で比率が前年度から大幅に増加している。
</t>
    </r>
    <r>
      <rPr>
        <u/>
        <sz val="11"/>
        <color theme="1"/>
        <rFont val="ＭＳ ゴシック"/>
        <family val="3"/>
        <charset val="128"/>
      </rPr>
      <t xml:space="preserve">
⑤・⑥…</t>
    </r>
    <r>
      <rPr>
        <sz val="11"/>
        <color theme="1"/>
        <rFont val="ＭＳ ゴシック"/>
        <family val="3"/>
        <charset val="128"/>
      </rPr>
      <t xml:space="preserve">汚水処理費用が下水道使用料で賄えていない状況であるため、基準内繰入金を確保しつつ、未接続世帯の解消及び維持管理費の節減に努める。
</t>
    </r>
    <r>
      <rPr>
        <u/>
        <sz val="11"/>
        <color theme="1"/>
        <rFont val="ＭＳ ゴシック"/>
        <family val="3"/>
        <charset val="128"/>
      </rPr>
      <t>⑦…</t>
    </r>
    <r>
      <rPr>
        <sz val="11"/>
        <color theme="1"/>
        <rFont val="ＭＳ ゴシック"/>
        <family val="3"/>
        <charset val="128"/>
      </rPr>
      <t xml:space="preserve">昼夜間の人口比率や地理的条件、気象状況等の影響はあるが、類似団体平均値と同水準にある。
</t>
    </r>
    <r>
      <rPr>
        <u/>
        <sz val="11"/>
        <color theme="1"/>
        <rFont val="ＭＳ ゴシック"/>
        <family val="3"/>
        <charset val="128"/>
      </rPr>
      <t>⑧…</t>
    </r>
    <r>
      <rPr>
        <sz val="11"/>
        <color theme="1"/>
        <rFont val="ＭＳ ゴシック"/>
        <family val="3"/>
        <charset val="128"/>
      </rPr>
      <t>類似団体平均値を下回る数値が横ばいで続いており、未接続世帯へ農集の利点を周知することで接続率向上を図る。</t>
    </r>
    <rPh sb="2" eb="9">
      <t>チョウキマエウケキンレイニュウ</t>
    </rPh>
    <rPh sb="10" eb="11">
      <t>ゲン</t>
    </rPh>
    <rPh sb="12" eb="13">
      <t>トモナ</t>
    </rPh>
    <rPh sb="14" eb="16">
      <t>ケイジョウ</t>
    </rPh>
    <rPh sb="16" eb="18">
      <t>シュウエキ</t>
    </rPh>
    <rPh sb="19" eb="21">
      <t>ゲンショウ</t>
    </rPh>
    <rPh sb="22" eb="23">
      <t>クラ</t>
    </rPh>
    <rPh sb="26" eb="28">
      <t>ケイジョウ</t>
    </rPh>
    <rPh sb="28" eb="30">
      <t>ヒヨウ</t>
    </rPh>
    <rPh sb="31" eb="33">
      <t>ゲンガク</t>
    </rPh>
    <rPh sb="34" eb="36">
      <t>ゲンカ</t>
    </rPh>
    <rPh sb="36" eb="38">
      <t>ショウキャク</t>
    </rPh>
    <rPh sb="38" eb="39">
      <t>ヒ</t>
    </rPh>
    <rPh sb="40" eb="41">
      <t>ゲン</t>
    </rPh>
    <rPh sb="43" eb="44">
      <t>オオ</t>
    </rPh>
    <rPh sb="51" eb="53">
      <t>スウチ</t>
    </rPh>
    <rPh sb="54" eb="56">
      <t>カイゼン</t>
    </rPh>
    <rPh sb="132" eb="134">
      <t>ルイジ</t>
    </rPh>
    <rPh sb="134" eb="136">
      <t>ダンタイ</t>
    </rPh>
    <rPh sb="136" eb="139">
      <t>ヘイキンチ</t>
    </rPh>
    <rPh sb="140" eb="141">
      <t>オオ</t>
    </rPh>
    <rPh sb="143" eb="145">
      <t>ウワマワ</t>
    </rPh>
    <rPh sb="151" eb="153">
      <t>コウキョウ</t>
    </rPh>
    <rPh sb="154" eb="155">
      <t>トク</t>
    </rPh>
    <rPh sb="157" eb="159">
      <t>ノウシュウ</t>
    </rPh>
    <rPh sb="163" eb="165">
      <t>カイケイ</t>
    </rPh>
    <rPh sb="166" eb="168">
      <t>ショリ</t>
    </rPh>
    <rPh sb="170" eb="172">
      <t>コウキョウ</t>
    </rPh>
    <rPh sb="173" eb="174">
      <t>トク</t>
    </rPh>
    <rPh sb="174" eb="175">
      <t>カン</t>
    </rPh>
    <rPh sb="176" eb="178">
      <t>リュウドウ</t>
    </rPh>
    <rPh sb="178" eb="180">
      <t>シサン</t>
    </rPh>
    <rPh sb="181" eb="183">
      <t>ヨキン</t>
    </rPh>
    <rPh sb="190" eb="192">
      <t>ホテン</t>
    </rPh>
    <rPh sb="370" eb="371">
      <t>ドウ</t>
    </rPh>
    <rPh sb="381" eb="388">
      <t>ルイジダンタイヘイキンチ</t>
    </rPh>
    <rPh sb="389" eb="391">
      <t>シタマワ</t>
    </rPh>
    <rPh sb="392" eb="394">
      <t>スウチ</t>
    </rPh>
    <rPh sb="395" eb="396">
      <t>ヨコ</t>
    </rPh>
    <rPh sb="399" eb="400">
      <t>ツヅ</t>
    </rPh>
    <rPh sb="405" eb="408">
      <t>ミセツゾク</t>
    </rPh>
    <rPh sb="408" eb="410">
      <t>セタイ</t>
    </rPh>
    <rPh sb="414" eb="416">
      <t>リテン</t>
    </rPh>
    <rPh sb="417" eb="419">
      <t>シュウチ</t>
    </rPh>
    <rPh sb="424" eb="426">
      <t>セツゾク</t>
    </rPh>
    <rPh sb="426" eb="427">
      <t>リツ</t>
    </rPh>
    <rPh sb="427" eb="429">
      <t>コウジョウ</t>
    </rPh>
    <rPh sb="430" eb="43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</si>
</sst>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0E-4507-96FA-ED53732131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90E-4507-96FA-ED53732131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54.46</c:v>
                </c:pt>
                <c:pt idx="1">
                  <c:v>55.14</c:v>
                </c:pt>
                <c:pt idx="2">
                  <c:v>54.66</c:v>
                </c:pt>
                <c:pt idx="3">
                  <c:v>56.16</c:v>
                </c:pt>
                <c:pt idx="4">
                  <c:v>54.21</c:v>
                </c:pt>
              </c:numCache>
            </c:numRef>
          </c:val>
          <c:extLst>
            <c:ext xmlns:c16="http://schemas.microsoft.com/office/drawing/2014/chart" uri="{C3380CC4-5D6E-409C-BE32-E72D297353CC}">
              <c16:uniqueId val="{00000000-264C-4132-B2DD-B721475E93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64C-4132-B2DD-B721475E93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71.430000000000007</c:v>
                </c:pt>
                <c:pt idx="1">
                  <c:v>72.010000000000005</c:v>
                </c:pt>
                <c:pt idx="2">
                  <c:v>71.680000000000007</c:v>
                </c:pt>
                <c:pt idx="3">
                  <c:v>71.260000000000005</c:v>
                </c:pt>
                <c:pt idx="4">
                  <c:v>71.209999999999994</c:v>
                </c:pt>
              </c:numCache>
            </c:numRef>
          </c:val>
          <c:extLst>
            <c:ext xmlns:c16="http://schemas.microsoft.com/office/drawing/2014/chart" uri="{C3380CC4-5D6E-409C-BE32-E72D297353CC}">
              <c16:uniqueId val="{00000000-4023-4EC6-BE64-5AB907BFB2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023-4EC6-BE64-5AB907BFB2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97.94</c:v>
                </c:pt>
                <c:pt idx="1">
                  <c:v>99.92</c:v>
                </c:pt>
                <c:pt idx="2">
                  <c:v>107.18</c:v>
                </c:pt>
                <c:pt idx="3">
                  <c:v>75.66</c:v>
                </c:pt>
                <c:pt idx="4">
                  <c:v>78.239999999999995</c:v>
                </c:pt>
              </c:numCache>
            </c:numRef>
          </c:val>
          <c:extLst>
            <c:ext xmlns:c16="http://schemas.microsoft.com/office/drawing/2014/chart" uri="{C3380CC4-5D6E-409C-BE32-E72D297353CC}">
              <c16:uniqueId val="{00000000-57A2-40C1-A83B-8C5CA34AFC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57A2-40C1-A83B-8C5CA34AFC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28.6</c:v>
                </c:pt>
                <c:pt idx="1">
                  <c:v>31.33</c:v>
                </c:pt>
                <c:pt idx="2">
                  <c:v>34.090000000000003</c:v>
                </c:pt>
                <c:pt idx="3">
                  <c:v>36.659999999999997</c:v>
                </c:pt>
                <c:pt idx="4">
                  <c:v>39.020000000000003</c:v>
                </c:pt>
              </c:numCache>
            </c:numRef>
          </c:val>
          <c:extLst>
            <c:ext xmlns:c16="http://schemas.microsoft.com/office/drawing/2014/chart" uri="{C3380CC4-5D6E-409C-BE32-E72D297353CC}">
              <c16:uniqueId val="{00000000-21A5-49A2-8ACB-E9290E4F74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21A5-49A2-8ACB-E9290E4F74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E6-4CD9-827C-C80E62A4AA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E6-4CD9-827C-C80E62A4AA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45.12</c:v>
                </c:pt>
                <c:pt idx="4" formatCode="#,##0.00;&quot;△&quot;#,##0.00;&quot;-&quot;">
                  <c:v>128.69999999999999</c:v>
                </c:pt>
              </c:numCache>
            </c:numRef>
          </c:val>
          <c:extLst>
            <c:ext xmlns:c16="http://schemas.microsoft.com/office/drawing/2014/chart" uri="{C3380CC4-5D6E-409C-BE32-E72D297353CC}">
              <c16:uniqueId val="{00000000-3F9A-4514-9BB2-EF8BBEE343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3F9A-4514-9BB2-EF8BBEE343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441.54</c:v>
                </c:pt>
                <c:pt idx="1">
                  <c:v>433.52</c:v>
                </c:pt>
                <c:pt idx="2">
                  <c:v>485.4</c:v>
                </c:pt>
                <c:pt idx="3">
                  <c:v>396.21</c:v>
                </c:pt>
                <c:pt idx="4">
                  <c:v>400.97</c:v>
                </c:pt>
              </c:numCache>
            </c:numRef>
          </c:val>
          <c:extLst>
            <c:ext xmlns:c16="http://schemas.microsoft.com/office/drawing/2014/chart" uri="{C3380CC4-5D6E-409C-BE32-E72D297353CC}">
              <c16:uniqueId val="{00000000-0B84-4A8F-82C1-C5E8E96044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0B84-4A8F-82C1-C5E8E96044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596.91999999999996</c:v>
                </c:pt>
                <c:pt idx="1">
                  <c:v>548.12</c:v>
                </c:pt>
                <c:pt idx="2">
                  <c:v>493.5</c:v>
                </c:pt>
                <c:pt idx="3">
                  <c:v>172.83</c:v>
                </c:pt>
                <c:pt idx="4">
                  <c:v>371.71</c:v>
                </c:pt>
              </c:numCache>
            </c:numRef>
          </c:val>
          <c:extLst>
            <c:ext xmlns:c16="http://schemas.microsoft.com/office/drawing/2014/chart" uri="{C3380CC4-5D6E-409C-BE32-E72D297353CC}">
              <c16:uniqueId val="{00000000-EBCB-43B2-BC13-9BC2A55252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BCB-43B2-BC13-9BC2A55252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51.56</c:v>
                </c:pt>
                <c:pt idx="1">
                  <c:v>51.71</c:v>
                </c:pt>
                <c:pt idx="2">
                  <c:v>92.29</c:v>
                </c:pt>
                <c:pt idx="3">
                  <c:v>94.17</c:v>
                </c:pt>
                <c:pt idx="4">
                  <c:v>54.34</c:v>
                </c:pt>
              </c:numCache>
            </c:numRef>
          </c:val>
          <c:extLst>
            <c:ext xmlns:c16="http://schemas.microsoft.com/office/drawing/2014/chart" uri="{C3380CC4-5D6E-409C-BE32-E72D297353CC}">
              <c16:uniqueId val="{00000000-2DEC-422E-B57A-CFB377797B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DEC-422E-B57A-CFB377797B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286.68</c:v>
                </c:pt>
                <c:pt idx="1">
                  <c:v>281.26</c:v>
                </c:pt>
                <c:pt idx="2">
                  <c:v>157.01</c:v>
                </c:pt>
                <c:pt idx="3">
                  <c:v>150</c:v>
                </c:pt>
                <c:pt idx="4">
                  <c:v>270.33999999999997</c:v>
                </c:pt>
              </c:numCache>
            </c:numRef>
          </c:val>
          <c:extLst>
            <c:ext xmlns:c16="http://schemas.microsoft.com/office/drawing/2014/chart" uri="{C3380CC4-5D6E-409C-BE32-E72D297353CC}">
              <c16:uniqueId val="{00000000-BFE6-4FF5-8196-75FF8F0E2A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FE6-4FF5-8196-75FF8F0E2A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80" zoomScaleNormal="8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宇城市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57562</v>
      </c>
      <c r="AM8" s="45"/>
      <c r="AN8" s="45"/>
      <c r="AO8" s="45"/>
      <c r="AP8" s="45"/>
      <c r="AQ8" s="45"/>
      <c r="AR8" s="45"/>
      <c r="AS8" s="45"/>
      <c r="AT8" s="46">
        <f>データ!T6</f>
        <v>188.67</v>
      </c>
      <c r="AU8" s="46"/>
      <c r="AV8" s="46"/>
      <c r="AW8" s="46"/>
      <c r="AX8" s="46"/>
      <c r="AY8" s="46"/>
      <c r="AZ8" s="46"/>
      <c r="BA8" s="46"/>
      <c r="BB8" s="46">
        <f>データ!U6</f>
        <v>305.08999999999997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74.930000000000007</v>
      </c>
      <c r="J10" s="46"/>
      <c r="K10" s="46"/>
      <c r="L10" s="46"/>
      <c r="M10" s="46"/>
      <c r="N10" s="46"/>
      <c r="O10" s="46"/>
      <c r="P10" s="46">
        <f>データ!P6</f>
        <v>9.73</v>
      </c>
      <c r="Q10" s="46"/>
      <c r="R10" s="46"/>
      <c r="S10" s="46"/>
      <c r="T10" s="46"/>
      <c r="U10" s="46"/>
      <c r="V10" s="46"/>
      <c r="W10" s="46">
        <f>データ!Q6</f>
        <v>100</v>
      </c>
      <c r="X10" s="46"/>
      <c r="Y10" s="46"/>
      <c r="Z10" s="46"/>
      <c r="AA10" s="46"/>
      <c r="AB10" s="46"/>
      <c r="AC10" s="46"/>
      <c r="AD10" s="45">
        <f>データ!R6</f>
        <v>3560</v>
      </c>
      <c r="AE10" s="45"/>
      <c r="AF10" s="45"/>
      <c r="AG10" s="45"/>
      <c r="AH10" s="45"/>
      <c r="AI10" s="45"/>
      <c r="AJ10" s="45"/>
      <c r="AK10" s="2"/>
      <c r="AL10" s="45">
        <f>データ!V6</f>
        <v>5564</v>
      </c>
      <c r="AM10" s="45"/>
      <c r="AN10" s="45"/>
      <c r="AO10" s="45"/>
      <c r="AP10" s="45"/>
      <c r="AQ10" s="45"/>
      <c r="AR10" s="45"/>
      <c r="AS10" s="45"/>
      <c r="AT10" s="46">
        <f>データ!W6</f>
        <v>3.82</v>
      </c>
      <c r="AU10" s="46"/>
      <c r="AV10" s="46"/>
      <c r="AW10" s="46"/>
      <c r="AX10" s="46"/>
      <c r="AY10" s="46"/>
      <c r="AZ10" s="46"/>
      <c r="BA10" s="46"/>
      <c r="BB10" s="46">
        <f>データ!X6</f>
        <v>1456.54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0Nzb20TuwVAmBu/fapb/6fw0xZAmmP9Nya4OYn9BWtP0pn4bcZQdhR4zJ3TA0xLW5PgLRYmFJYOXsyuMZ/zNlg==" saltValue="cVwKweXkUrqBMfYBAVUp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432130</v>
      </c>
      <c r="D6" s="19">
        <f t="shared" si="3"/>
        <v>46</v>
      </c>
      <c r="E6" s="19">
        <f t="shared" si="3"/>
        <v>17</v>
      </c>
      <c r="F6" s="19">
        <f t="shared" si="3"/>
        <v>5</v>
      </c>
      <c r="G6" s="19">
        <f t="shared" si="3"/>
        <v>0</v>
      </c>
      <c r="H6" s="19" t="str">
        <f t="shared" si="3"/>
        <v>熊本県　宇城市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74.930000000000007</v>
      </c>
      <c r="P6" s="20">
        <f t="shared" si="3"/>
        <v>9.73</v>
      </c>
      <c r="Q6" s="20">
        <f t="shared" si="3"/>
        <v>100</v>
      </c>
      <c r="R6" s="20">
        <f t="shared" si="3"/>
        <v>3560</v>
      </c>
      <c r="S6" s="20">
        <f t="shared" si="3"/>
        <v>57562</v>
      </c>
      <c r="T6" s="20">
        <f t="shared" si="3"/>
        <v>188.67</v>
      </c>
      <c r="U6" s="20">
        <f t="shared" si="3"/>
        <v>305.08999999999997</v>
      </c>
      <c r="V6" s="20">
        <f t="shared" si="3"/>
        <v>5564</v>
      </c>
      <c r="W6" s="20">
        <f t="shared" si="3"/>
        <v>3.82</v>
      </c>
      <c r="X6" s="20">
        <f t="shared" si="3"/>
        <v>1456.54</v>
      </c>
      <c r="Y6" s="21">
        <f>IF(Y7="",NA(),Y7)</f>
        <v>97.94</v>
      </c>
      <c r="Z6" s="21">
        <f t="shared" ref="Z6:AH6" si="4">IF(Z7="",NA(),Z7)</f>
        <v>99.92</v>
      </c>
      <c r="AA6" s="21">
        <f t="shared" si="4"/>
        <v>107.18</v>
      </c>
      <c r="AB6" s="21">
        <f t="shared" si="4"/>
        <v>75.66</v>
      </c>
      <c r="AC6" s="21">
        <f t="shared" si="4"/>
        <v>78.239999999999995</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1">
        <f t="shared" si="5"/>
        <v>45.12</v>
      </c>
      <c r="AN6" s="21">
        <f t="shared" si="5"/>
        <v>128.69999999999999</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441.54</v>
      </c>
      <c r="AV6" s="21">
        <f t="shared" ref="AV6:BD6" si="6">IF(AV7="",NA(),AV7)</f>
        <v>433.52</v>
      </c>
      <c r="AW6" s="21">
        <f t="shared" si="6"/>
        <v>485.4</v>
      </c>
      <c r="AX6" s="21">
        <f t="shared" si="6"/>
        <v>396.21</v>
      </c>
      <c r="AY6" s="21">
        <f t="shared" si="6"/>
        <v>400.97</v>
      </c>
      <c r="AZ6" s="21">
        <f t="shared" si="6"/>
        <v>29.54</v>
      </c>
      <c r="BA6" s="21">
        <f t="shared" si="6"/>
        <v>26.99</v>
      </c>
      <c r="BB6" s="21">
        <f t="shared" si="6"/>
        <v>29.13</v>
      </c>
      <c r="BC6" s="21">
        <f t="shared" si="6"/>
        <v>35.69</v>
      </c>
      <c r="BD6" s="21">
        <f t="shared" si="6"/>
        <v>38.4</v>
      </c>
      <c r="BE6" s="20" t="str">
        <f>IF(BE7="","",IF(BE7="-","【-】","【"&amp;SUBSTITUTE(TEXT(BE7,"#,##0.00"),"-","△")&amp;"】"))</f>
        <v>【36.94】</v>
      </c>
      <c r="BF6" s="21">
        <f>IF(BF7="",NA(),BF7)</f>
        <v>596.91999999999996</v>
      </c>
      <c r="BG6" s="21">
        <f t="shared" ref="BG6:BO6" si="7">IF(BG7="",NA(),BG7)</f>
        <v>548.12</v>
      </c>
      <c r="BH6" s="21">
        <f t="shared" si="7"/>
        <v>493.5</v>
      </c>
      <c r="BI6" s="21">
        <f t="shared" si="7"/>
        <v>172.83</v>
      </c>
      <c r="BJ6" s="21">
        <f t="shared" si="7"/>
        <v>371.71</v>
      </c>
      <c r="BK6" s="21">
        <f t="shared" si="7"/>
        <v>789.46</v>
      </c>
      <c r="BL6" s="21">
        <f t="shared" si="7"/>
        <v>826.83</v>
      </c>
      <c r="BM6" s="21">
        <f t="shared" si="7"/>
        <v>867.83</v>
      </c>
      <c r="BN6" s="21">
        <f t="shared" si="7"/>
        <v>791.76</v>
      </c>
      <c r="BO6" s="21">
        <f t="shared" si="7"/>
        <v>900.82</v>
      </c>
      <c r="BP6" s="20" t="str">
        <f>IF(BP7="","",IF(BP7="-","【-】","【"&amp;SUBSTITUTE(TEXT(BP7,"#,##0.00"),"-","△")&amp;"】"))</f>
        <v>【809.19】</v>
      </c>
      <c r="BQ6" s="21">
        <f>IF(BQ7="",NA(),BQ7)</f>
        <v>51.56</v>
      </c>
      <c r="BR6" s="21">
        <f t="shared" ref="BR6:BZ6" si="8">IF(BR7="",NA(),BR7)</f>
        <v>51.71</v>
      </c>
      <c r="BS6" s="21">
        <f t="shared" si="8"/>
        <v>92.29</v>
      </c>
      <c r="BT6" s="21">
        <f t="shared" si="8"/>
        <v>94.17</v>
      </c>
      <c r="BU6" s="21">
        <f t="shared" si="8"/>
        <v>54.34</v>
      </c>
      <c r="BV6" s="21">
        <f t="shared" si="8"/>
        <v>57.77</v>
      </c>
      <c r="BW6" s="21">
        <f t="shared" si="8"/>
        <v>57.31</v>
      </c>
      <c r="BX6" s="21">
        <f t="shared" si="8"/>
        <v>57.08</v>
      </c>
      <c r="BY6" s="21">
        <f t="shared" si="8"/>
        <v>56.26</v>
      </c>
      <c r="BZ6" s="21">
        <f t="shared" si="8"/>
        <v>52.94</v>
      </c>
      <c r="CA6" s="20" t="str">
        <f>IF(CA7="","",IF(CA7="-","【-】","【"&amp;SUBSTITUTE(TEXT(CA7,"#,##0.00"),"-","△")&amp;"】"))</f>
        <v>【57.02】</v>
      </c>
      <c r="CB6" s="21">
        <f>IF(CB7="",NA(),CB7)</f>
        <v>286.68</v>
      </c>
      <c r="CC6" s="21">
        <f t="shared" ref="CC6:CK6" si="9">IF(CC7="",NA(),CC7)</f>
        <v>281.26</v>
      </c>
      <c r="CD6" s="21">
        <f t="shared" si="9"/>
        <v>157.01</v>
      </c>
      <c r="CE6" s="21">
        <f t="shared" si="9"/>
        <v>150</v>
      </c>
      <c r="CF6" s="21">
        <f t="shared" si="9"/>
        <v>270.33999999999997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54.46</v>
      </c>
      <c r="CN6" s="21">
        <f t="shared" ref="CN6:CV6" si="10">IF(CN7="",NA(),CN7)</f>
        <v>55.14</v>
      </c>
      <c r="CO6" s="21">
        <f t="shared" si="10"/>
        <v>54.66</v>
      </c>
      <c r="CP6" s="21">
        <f t="shared" si="10"/>
        <v>56.16</v>
      </c>
      <c r="CQ6" s="21">
        <f t="shared" si="10"/>
        <v>54.21</v>
      </c>
      <c r="CR6" s="21">
        <f t="shared" si="10"/>
        <v>50.68</v>
      </c>
      <c r="CS6" s="21">
        <f t="shared" si="10"/>
        <v>50.14</v>
      </c>
      <c r="CT6" s="21">
        <f t="shared" si="10"/>
        <v>54.83</v>
      </c>
      <c r="CU6" s="21">
        <f t="shared" si="10"/>
        <v>66.53</v>
      </c>
      <c r="CV6" s="21">
        <f t="shared" si="10"/>
        <v>52.35</v>
      </c>
      <c r="CW6" s="20" t="str">
        <f>IF(CW7="","",IF(CW7="-","【-】","【"&amp;SUBSTITUTE(TEXT(CW7,"#,##0.00"),"-","△")&amp;"】"))</f>
        <v>【52.55】</v>
      </c>
      <c r="CX6" s="21">
        <f>IF(CX7="",NA(),CX7)</f>
        <v>71.430000000000007</v>
      </c>
      <c r="CY6" s="21">
        <f t="shared" ref="CY6:DG6" si="11">IF(CY7="",NA(),CY7)</f>
        <v>72.010000000000005</v>
      </c>
      <c r="CZ6" s="21">
        <f t="shared" si="11"/>
        <v>71.680000000000007</v>
      </c>
      <c r="DA6" s="21">
        <f t="shared" si="11"/>
        <v>71.260000000000005</v>
      </c>
      <c r="DB6" s="21">
        <f t="shared" si="11"/>
        <v>71.209999999999994</v>
      </c>
      <c r="DC6" s="21">
        <f t="shared" si="11"/>
        <v>84.86</v>
      </c>
      <c r="DD6" s="21">
        <f t="shared" si="11"/>
        <v>84.98</v>
      </c>
      <c r="DE6" s="21">
        <f t="shared" si="11"/>
        <v>84.7</v>
      </c>
      <c r="DF6" s="21">
        <f t="shared" si="11"/>
        <v>84.67</v>
      </c>
      <c r="DG6" s="21">
        <f t="shared" si="11"/>
        <v>84.39</v>
      </c>
      <c r="DH6" s="20" t="str">
        <f>IF(DH7="","",IF(DH7="-","【-】","【"&amp;SUBSTITUTE(TEXT(DH7,"#,##0.00"),"-","△")&amp;"】"))</f>
        <v>【87.30】</v>
      </c>
      <c r="DI6" s="21">
        <f>IF(DI7="",NA(),DI7)</f>
        <v>28.6</v>
      </c>
      <c r="DJ6" s="21">
        <f t="shared" ref="DJ6:DR6" si="12">IF(DJ7="",NA(),DJ7)</f>
        <v>31.33</v>
      </c>
      <c r="DK6" s="21">
        <f t="shared" si="12"/>
        <v>34.090000000000003</v>
      </c>
      <c r="DL6" s="21">
        <f t="shared" si="12"/>
        <v>36.659999999999997</v>
      </c>
      <c r="DM6" s="21">
        <f t="shared" si="12"/>
        <v>39.020000000000003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432130</v>
      </c>
      <c r="D7" s="23">
        <v>46</v>
      </c>
      <c r="E7" s="23">
        <v>17</v>
      </c>
      <c r="F7" s="23">
        <v>5</v>
      </c>
      <c r="G7" s="23">
        <v>0</v>
      </c>
      <c r="H7" s="23" t="s">
        <v>96</v>
      </c>
      <c r="I7" s="23" t="s">
        <v>97</v>
      </c>
      <c r="J7" s="23" t="s">
        <v>98</v>
      </c>
      <c r="K7" s="23" t="s">
        <v>99</v>
      </c>
      <c r="L7" s="23" t="s">
        <v>100</v>
      </c>
      <c r="M7" s="23" t="s">
        <v>101</v>
      </c>
      <c r="N7" s="24" t="s">
        <v>102</v>
      </c>
      <c r="O7" s="24">
        <v>74.930000000000007</v>
      </c>
      <c r="P7" s="24">
        <v>9.73</v>
      </c>
      <c r="Q7" s="24">
        <v>100</v>
      </c>
      <c r="R7" s="24">
        <v>3560</v>
      </c>
      <c r="S7" s="24">
        <v>57562</v>
      </c>
      <c r="T7" s="24">
        <v>188.67</v>
      </c>
      <c r="U7" s="24">
        <v>305.08999999999997</v>
      </c>
      <c r="V7" s="24">
        <v>5564</v>
      </c>
      <c r="W7" s="24">
        <v>3.82</v>
      </c>
      <c r="X7" s="24">
        <v>1456.54</v>
      </c>
      <c r="Y7" s="24">
        <v>97.94</v>
      </c>
      <c r="Z7" s="24">
        <v>99.92</v>
      </c>
      <c r="AA7" s="24">
        <v>107.18</v>
      </c>
      <c r="AB7" s="24">
        <v>75.66</v>
      </c>
      <c r="AC7" s="24">
        <v>78.239999999999995</v>
      </c>
      <c r="AD7" s="24">
        <v>101.77</v>
      </c>
      <c r="AE7" s="24">
        <v>103.6</v>
      </c>
      <c r="AF7" s="24">
        <v>106.37</v>
      </c>
      <c r="AG7" s="24">
        <v>106.07</v>
      </c>
      <c r="AH7" s="24">
        <v>105.5</v>
      </c>
      <c r="AI7" s="24">
        <v>103.61</v>
      </c>
      <c r="AJ7" s="24">
        <v>0</v>
      </c>
      <c r="AK7" s="24">
        <v>0</v>
      </c>
      <c r="AL7" s="24">
        <v>0</v>
      </c>
      <c r="AM7" s="24">
        <v>45.12</v>
      </c>
      <c r="AN7" s="24">
        <v>128.69999999999999</v>
      </c>
      <c r="AO7" s="24">
        <v>227.4</v>
      </c>
      <c r="AP7" s="24">
        <v>193.99</v>
      </c>
      <c r="AQ7" s="24">
        <v>139.02000000000001</v>
      </c>
      <c r="AR7" s="24">
        <v>132.04</v>
      </c>
      <c r="AS7" s="24">
        <v>145.43</v>
      </c>
      <c r="AT7" s="24">
        <v>133.62</v>
      </c>
      <c r="AU7" s="24">
        <v>441.54</v>
      </c>
      <c r="AV7" s="24">
        <v>433.52</v>
      </c>
      <c r="AW7" s="24">
        <v>485.4</v>
      </c>
      <c r="AX7" s="24">
        <v>396.21</v>
      </c>
      <c r="AY7" s="24">
        <v>400.97</v>
      </c>
      <c r="AZ7" s="24">
        <v>29.54</v>
      </c>
      <c r="BA7" s="24">
        <v>26.99</v>
      </c>
      <c r="BB7" s="24">
        <v>29.13</v>
      </c>
      <c r="BC7" s="24">
        <v>35.69</v>
      </c>
      <c r="BD7" s="24">
        <v>38.4</v>
      </c>
      <c r="BE7" s="24">
        <v>36.94</v>
      </c>
      <c r="BF7" s="24">
        <v>596.91999999999996</v>
      </c>
      <c r="BG7" s="24">
        <v>548.12</v>
      </c>
      <c r="BH7" s="24">
        <v>493.5</v>
      </c>
      <c r="BI7" s="24">
        <v>172.83</v>
      </c>
      <c r="BJ7" s="24">
        <v>371.71</v>
      </c>
      <c r="BK7" s="24">
        <v>789.46</v>
      </c>
      <c r="BL7" s="24">
        <v>826.83</v>
      </c>
      <c r="BM7" s="24">
        <v>867.83</v>
      </c>
      <c r="BN7" s="24">
        <v>791.76</v>
      </c>
      <c r="BO7" s="24">
        <v>900.82</v>
      </c>
      <c r="BP7" s="24">
        <v>809.19</v>
      </c>
      <c r="BQ7" s="24">
        <v>51.56</v>
      </c>
      <c r="BR7" s="24">
        <v>51.71</v>
      </c>
      <c r="BS7" s="24">
        <v>92.29</v>
      </c>
      <c r="BT7" s="24">
        <v>94.17</v>
      </c>
      <c r="BU7" s="24">
        <v>54.34</v>
      </c>
      <c r="BV7" s="24">
        <v>57.77</v>
      </c>
      <c r="BW7" s="24">
        <v>57.31</v>
      </c>
      <c r="BX7" s="24">
        <v>57.08</v>
      </c>
      <c r="BY7" s="24">
        <v>56.26</v>
      </c>
      <c r="BZ7" s="24">
        <v>52.94</v>
      </c>
      <c r="CA7" s="24">
        <v>57.02</v>
      </c>
      <c r="CB7" s="24">
        <v>286.68</v>
      </c>
      <c r="CC7" s="24">
        <v>281.26</v>
      </c>
      <c r="CD7" s="24">
        <v>157.01</v>
      </c>
      <c r="CE7" s="24">
        <v>150</v>
      </c>
      <c r="CF7" s="24">
        <v>270.33999999999997</v>
      </c>
      <c r="CG7" s="24">
        <v>274.35000000000002</v>
      </c>
      <c r="CH7" s="24">
        <v>273.52</v>
      </c>
      <c r="CI7" s="24">
        <v>274.99</v>
      </c>
      <c r="CJ7" s="24">
        <v>282.08999999999997</v>
      </c>
      <c r="CK7" s="24">
        <v>303.27999999999997</v>
      </c>
      <c r="CL7" s="24">
        <v>273.68</v>
      </c>
      <c r="CM7" s="24">
        <v>54.46</v>
      </c>
      <c r="CN7" s="24">
        <v>55.14</v>
      </c>
      <c r="CO7" s="24">
        <v>54.66</v>
      </c>
      <c r="CP7" s="24">
        <v>56.16</v>
      </c>
      <c r="CQ7" s="24">
        <v>54.21</v>
      </c>
      <c r="CR7" s="24">
        <v>50.68</v>
      </c>
      <c r="CS7" s="24">
        <v>50.14</v>
      </c>
      <c r="CT7" s="24">
        <v>54.83</v>
      </c>
      <c r="CU7" s="24">
        <v>66.53</v>
      </c>
      <c r="CV7" s="24">
        <v>52.35</v>
      </c>
      <c r="CW7" s="24">
        <v>52.55</v>
      </c>
      <c r="CX7" s="24">
        <v>71.430000000000007</v>
      </c>
      <c r="CY7" s="24">
        <v>72.010000000000005</v>
      </c>
      <c r="CZ7" s="24">
        <v>71.680000000000007</v>
      </c>
      <c r="DA7" s="24">
        <v>71.260000000000005</v>
      </c>
      <c r="DB7" s="24">
        <v>71.209999999999994</v>
      </c>
      <c r="DC7" s="24">
        <v>84.86</v>
      </c>
      <c r="DD7" s="24">
        <v>84.98</v>
      </c>
      <c r="DE7" s="24">
        <v>84.7</v>
      </c>
      <c r="DF7" s="24">
        <v>84.67</v>
      </c>
      <c r="DG7" s="24">
        <v>84.39</v>
      </c>
      <c r="DH7" s="24">
        <v>87.3</v>
      </c>
      <c r="DI7" s="24">
        <v>28.6</v>
      </c>
      <c r="DJ7" s="24">
        <v>31.33</v>
      </c>
      <c r="DK7" s="24">
        <v>34.090000000000003</v>
      </c>
      <c r="DL7" s="24">
        <v>36.659999999999997</v>
      </c>
      <c r="DM7" s="24">
        <v>39.020000000000003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敬浩</cp:lastModifiedBy>
  <cp:lastPrinted>2024-01-29T05:35:37Z</cp:lastPrinted>
  <dcterms:created xsi:type="dcterms:W3CDTF">2023-12-12T01:04:41Z</dcterms:created>
  <dcterms:modified xsi:type="dcterms:W3CDTF">2024-01-30T04:49:40Z</dcterms:modified>
  <cp:category/>
</cp:coreProperties>
</file>