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　課の総括\00 他課報告\12_財政課\20240117_【126金〆】公営企業に係る経営比較分析表（令和４年度決算）の分析等について（照会）\02_提出\"/>
    </mc:Choice>
  </mc:AlternateContent>
  <workbookProtection workbookAlgorithmName="SHA-512" workbookHashValue="/a6Rxfnt0+FUehuD/7kTqfVxBKALuSRml+xfUwf+ri66pTHykDckZAL1v7eyPRmpQJ59McywrCt8Mpje0PIU/A==" workbookSaltValue="V40t8jEYpeZBZhV9AQWp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<sst xmlns="http://schemas.openxmlformats.org/spreadsheetml/2006/main" count="231" uniqueCount="117">
  <si>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</si>
  <si>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</si>
  <si>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</si>
  <si>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</si>
  <si>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</si>
  <si>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</si>
  <si>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</si>
  <si>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</si>
  <si>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</si>
  <si>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</si>
  <si>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</si>
  <si>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</si>
  <si>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</si>
  <si>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</si>
  <si>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</si>
  <si>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</si>
  <si>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</si>
  <si>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</si>
  <si>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</si>
  <si>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</si>
  <si>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</si>
  <si>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</si>
  <si>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</si>
  <si>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</si>
  <si>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</si>
  <si>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</si>
  <si>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</si>
  <si>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</si>
  <si>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</si>
  <si>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</si>
  <si>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</si>
  <si>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</si>
  <si>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</si>
  <si>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</si>
  <si>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</si>
  <si>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</si>
  <si>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</si>
  <si>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</si>
  <si>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</si>
  <si>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</si>
  <si>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</si>
  <si>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</si>
  <si>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</si>
  <si>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</si>
  <si>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</si>
  <si>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</si>
  <si>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</si>
  <si>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</si>
  <si>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</si>
  <si>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</si>
  <si>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</si>
  <si>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</si>
  <si>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</si>
  <si>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</si>
  <si>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</si>
  <si>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</si>
  <si>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</si>
  <si>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</si>
  <si>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</si>
  <si>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</si>
  <si>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</si>
  <si>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</si>
  <si>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</si>
  <si>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</si>
  <si>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</si>
  <si>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</si>
  <si>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</si>
  <si>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</si>
  <si>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</si>
  <si>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</si>
  <si>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</si>
  <si>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</si>
  <si>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</si>
  <si>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</si>
  <si>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</si>
  <si>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</si>
  <si>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</si>
  <si>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</si>
  <si>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</si>
  <si>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</si>
  <si>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</si>
  <si>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</si>
  <si>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</si>
  <si>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</si>
  <si>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</si>
  <si>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</si>
  <si>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</si>
  <si>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</si>
  <si>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</si>
  <si>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</si>
  <si>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</si>
  <si>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</si>
  <si>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</si>
  <si>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</si>
  <si>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</si>
  <si>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</si>
  <si>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</si>
  <si>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</si>
  <si>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</si>
  <si>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</si>
  <si>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</si>
  <si>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</si>
  <si>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</si>
  <si>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</si>
  <si>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</si>
  <si>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</si>
  <si>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</si>
  <si>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</si>
  <si>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</si>
  <si>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</si>
  <si>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</si>
  <si>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</si>
  <si>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</si>
  <si>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</si>
  <si>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本市の下水道事業は、平成4年に供用を開始し、平成29年4月から地方公営企業法を一部適用して企業会計に移行して経営改善に取り組んできた。
　しかし、処理区域内の整備はほぼ完了し、水洗化率も高い水準となっているものの、経費を下水道使用料収入で補うことができず、一般会計からの繰入金に頼っている状況のなか、人口は年々減少し続けていることから、新規下水道加入者の大幅な増加による収入増は見込めないため、今後も上記の上天草市下水道事業経営戦略に基づき、継続して経費の節減及び経営の効率化に努めるとともに、下水道接続促進及び適切な使用料水準の確保に中長期的な視点で取り組む必要がある。
　同時に、収益基盤の強化の観点から水洗化率の向上、施設利用率の改善（不明水対策）など幅広く健全経営及び経営効率化に取り組む必要がある。</t>
    <rPh sb="1" eb="3">
      <t>ホンシ</t>
    </rPh>
    <rPh sb="4" eb="7">
      <t>ゲスイドウ</t>
    </rPh>
    <rPh sb="7" eb="9">
      <t>ジギョウ</t>
    </rPh>
    <rPh sb="11" eb="13">
      <t>ヘイセイ</t>
    </rPh>
    <rPh sb="14" eb="15">
      <t>ネン</t>
    </rPh>
    <rPh sb="16" eb="18">
      <t>キョウヨウ</t>
    </rPh>
    <rPh sb="19" eb="21">
      <t>カイシ</t>
    </rPh>
    <rPh sb="23" eb="25">
      <t>ヘイセイ</t>
    </rPh>
    <rPh sb="27" eb="28">
      <t>ネン</t>
    </rPh>
    <rPh sb="29" eb="30">
      <t>ガツ</t>
    </rPh>
    <rPh sb="32" eb="34">
      <t>チホウ</t>
    </rPh>
    <rPh sb="34" eb="36">
      <t>コウエイ</t>
    </rPh>
    <rPh sb="36" eb="38">
      <t>キギョウ</t>
    </rPh>
    <rPh sb="38" eb="39">
      <t>ホウ</t>
    </rPh>
    <rPh sb="40" eb="42">
      <t>イチブ</t>
    </rPh>
    <rPh sb="42" eb="44">
      <t>テキヨウ</t>
    </rPh>
    <rPh sb="46" eb="48">
      <t>キギョウ</t>
    </rPh>
    <rPh sb="48" eb="50">
      <t>カイケイ</t>
    </rPh>
    <rPh sb="51" eb="53">
      <t>イコウ</t>
    </rPh>
    <rPh sb="55" eb="57">
      <t>ケイエイ</t>
    </rPh>
    <rPh sb="57" eb="59">
      <t>カイゼン</t>
    </rPh>
    <rPh sb="60" eb="61">
      <t>ト</t>
    </rPh>
    <rPh sb="62" eb="63">
      <t>ク</t>
    </rPh>
    <rPh sb="201" eb="203">
      <t>ジョウキ</t>
    </rPh>
    <rPh sb="204" eb="213">
      <t>カミアマクサシゲスイドウジギョウ</t>
    </rPh>
    <rPh sb="213" eb="215">
      <t>ケイエイ</t>
    </rPh>
    <rPh sb="215" eb="217">
      <t>センリャク</t>
    </rPh>
    <rPh sb="218" eb="219">
      <t>モト</t>
    </rPh>
    <phoneticPr fontId="4"/>
  </si>
  <si>
    <t>①経常収支比率は、100パーセント以上で推移しているものの、依然として⑤経費回収率が72.71パーセントで類似団体平均値を下回っており、下水道使用料収入では補えず一般会計からの繰入金に頼っている状況にある。
②累積欠損金比率は0パーセントで、累積欠損金は発生していない。今後も発生させないように努める。
③流動比率は、56.68パーセントで類似団体平均値を上回っている。令和2年度までは類似団体平均値を下回っていたものの、当初整備時の企業債償還が進み、流動負債の減少により令和3年度から類似団体平均値を上回り改善に向かっている。
④企業債残高対事業規模比率は、207.47パーセントで類似団体平均値を下回っており、起債管理は良好といえる。今後も平成28年度に策定して令和3年度及び令和5年度に改定している上天草市下水道事業経営戦略（次期改定令和8年度）に基づき、更なる計画的な企業債償還等の取組及び適切な使用料水準の確保に中長期的な視点で取り組む必要がある。
⑤経費回収率は、72.71パーセントで類似団体平均値を下回っている。汚水処理費の約３割を一般会計からの繰入金に頼って事業経営を維持している状況である。しかし、処理区域内の整備はほぼ完了し、人口は年々減少し続けていることから、新規下水道加入者の大幅な増加による収入増は見込めないため、今後も上記の上天草市下水道事業経営戦略に基づき、継続して経費の節減及び経営の効率化に努めるとともに、下水道接続促進及び適切な使用料水準の確保に中長期的な視点で取り組む必要がある。
⑥汚水処理原価は、245.60円で類似団体を上回っており、適切な水準であるが、昨今の物価高騰等社会情勢の変動に影響されやすい部分もあり、また、施設の老朽化により維持管理費の増加が予測されることも踏まえ、今後は上記の上天草市下水道事業経営戦略に基づく、より一層の効率的及び効果的な施設運営が重要となる。
⑦施設利用率は、40.23パーセントで類似団体平均値を下回っている。しかし、処理区域内の整備はほぼ完了し、人口は年々減少しているため、改善は見込めない。今後は不明水量の把握及び不明水の改善対策に取組適切な流入量を確保して施設への負荷軽減に努める。
⑧水洗化率は、、89.59パーセントで類似団体平均値を上回っている。年々着実に伸びており、今後も更なる水質保全に向けて「下水道の日」を契機とした啓発活動等による継続した接続促進に取り組む。</t>
    <rPh sb="121" eb="123">
      <t>ルイセキ</t>
    </rPh>
    <rPh sb="123" eb="125">
      <t>ケッソン</t>
    </rPh>
    <rPh sb="125" eb="126">
      <t>キン</t>
    </rPh>
    <rPh sb="127" eb="129">
      <t>ハッセイ</t>
    </rPh>
    <rPh sb="135" eb="137">
      <t>コンゴ</t>
    </rPh>
    <rPh sb="138" eb="140">
      <t>ハッセイ</t>
    </rPh>
    <rPh sb="147" eb="148">
      <t>ツト</t>
    </rPh>
    <rPh sb="185" eb="187">
      <t>レイワ</t>
    </rPh>
    <rPh sb="188" eb="190">
      <t>ネンド</t>
    </rPh>
    <rPh sb="201" eb="203">
      <t>シタマワ</t>
    </rPh>
    <rPh sb="251" eb="253">
      <t>ウワマワ</t>
    </rPh>
    <rPh sb="257" eb="258">
      <t>ム</t>
    </rPh>
    <rPh sb="296" eb="299">
      <t>ヘイキンチ</t>
    </rPh>
    <rPh sb="300" eb="302">
      <t>シタマワ</t>
    </rPh>
    <rPh sb="307" eb="309">
      <t>キサイ</t>
    </rPh>
    <rPh sb="377" eb="378">
      <t>モト</t>
    </rPh>
    <rPh sb="457" eb="459">
      <t>シタマワ</t>
    </rPh>
    <rPh sb="577" eb="581">
      <t>カミアマクサシ</t>
    </rPh>
    <rPh sb="581" eb="584">
      <t>ゲスイドウ</t>
    </rPh>
    <rPh sb="584" eb="586">
      <t>ジギョウ</t>
    </rPh>
    <rPh sb="586" eb="588">
      <t>ケイエイ</t>
    </rPh>
    <rPh sb="588" eb="590">
      <t>センリャク</t>
    </rPh>
    <rPh sb="591" eb="592">
      <t>モト</t>
    </rPh>
    <rPh sb="676" eb="677">
      <t>エン</t>
    </rPh>
    <rPh sb="683" eb="685">
      <t>ウワマワ</t>
    </rPh>
    <rPh sb="765" eb="767">
      <t>ジョウキ</t>
    </rPh>
    <rPh sb="768" eb="777">
      <t>カミアマクサシゲスイドウジギョウ</t>
    </rPh>
    <rPh sb="777" eb="779">
      <t>ケイエイ</t>
    </rPh>
    <rPh sb="779" eb="781">
      <t>センリャク</t>
    </rPh>
    <rPh sb="782" eb="783">
      <t>モト</t>
    </rPh>
    <rPh sb="839" eb="841">
      <t>シタマワ</t>
    </rPh>
    <rPh sb="963" eb="965">
      <t>ウワマワ</t>
    </rPh>
    <phoneticPr fontId="4"/>
  </si>
  <si>
    <t>①有形固定資産減価償却率は、18.90パーセントで類似団体平均値を下回っている。これは、供用開始が類似団体よりも遅いためであり、今後数年は類似団体平均値を下回ると予想されるが、減価償却率の伸び率が類似団体平均値よりも大きいことから、将来は平均値程度になることが予想される。
②管渠老朽化率は、0パーセントとなっているが、昭和56年に管路の布設を開始していることから令和13年で法定耐用年数の50年を迎えるため、老朽管渠率は増加していくことが見込まれる。
③管渠改善率は、0パーセントと類似団体平均値を下回っている。平成29年度に策定して令和2年度に改定した上天草市下水道ストックマネジメント計画に基づき、令和2年度までに管渠改築工事を実施しているが、令和12年度まではマンホールポンプ場改築及びマンホール蓋取替並びに処理場改築に取り組むため、今後も類似団体平均値を下回る見込みである。</t>
    <rPh sb="33" eb="35">
      <t>シタマワ</t>
    </rPh>
    <rPh sb="77" eb="79">
      <t>シタマワ</t>
    </rPh>
    <rPh sb="250" eb="252">
      <t>シタマワ</t>
    </rPh>
    <rPh sb="268" eb="270">
      <t>レイワ</t>
    </rPh>
    <rPh sb="271" eb="273">
      <t>ネンド</t>
    </rPh>
    <rPh sb="274" eb="276">
      <t>カイテイ</t>
    </rPh>
    <rPh sb="278" eb="282">
      <t>カミアマクサシ</t>
    </rPh>
    <rPh sb="282" eb="285">
      <t>ゲスイドウ</t>
    </rPh>
    <rPh sb="295" eb="297">
      <t>ケイカク</t>
    </rPh>
    <rPh sb="298" eb="299">
      <t>モト</t>
    </rPh>
    <rPh sb="325" eb="327">
      <t>レイワ</t>
    </rPh>
    <rPh sb="329" eb="331">
      <t>ネンド</t>
    </rPh>
    <rPh sb="353" eb="355">
      <t>トリカエ</t>
    </rPh>
    <rPh sb="371" eb="373">
      <t>コンゴ</t>
    </rPh>
    <rPh sb="382" eb="38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</si>
</sst>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0.22</c:v>
                </c:pt>
                <c:pt idx="3">
                  <c:v>0</c:v>
                </c:pt>
                <c:pt idx="4">
                  <c:v>0</c:v>
                </c:pt>
              </c:numCache>
            </c:numRef>
          </c:val>
          <c:extLst>
            <c:ext xmlns:c16="http://schemas.microsoft.com/office/drawing/2014/chart" uri="{C3380CC4-5D6E-409C-BE32-E72D297353CC}">
              <c16:uniqueId val="{00000000-845C-4E99-8998-1C7150B126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845C-4E99-8998-1C7150B126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39.630000000000003</c:v>
                </c:pt>
                <c:pt idx="1">
                  <c:v>38.93</c:v>
                </c:pt>
                <c:pt idx="2">
                  <c:v>39.07</c:v>
                </c:pt>
                <c:pt idx="3">
                  <c:v>38.630000000000003</c:v>
                </c:pt>
                <c:pt idx="4">
                  <c:v>40.229999999999997</c:v>
                </c:pt>
              </c:numCache>
            </c:numRef>
          </c:val>
          <c:extLst>
            <c:ext xmlns:c16="http://schemas.microsoft.com/office/drawing/2014/chart" uri="{C3380CC4-5D6E-409C-BE32-E72D297353CC}">
              <c16:uniqueId val="{00000000-E997-4482-992B-39A4AF20AD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E997-4482-992B-39A4AF20AD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85.44</c:v>
                </c:pt>
                <c:pt idx="1">
                  <c:v>85.82</c:v>
                </c:pt>
                <c:pt idx="2">
                  <c:v>87.6</c:v>
                </c:pt>
                <c:pt idx="3">
                  <c:v>88.56</c:v>
                </c:pt>
                <c:pt idx="4">
                  <c:v>89.59</c:v>
                </c:pt>
              </c:numCache>
            </c:numRef>
          </c:val>
          <c:extLst>
            <c:ext xmlns:c16="http://schemas.microsoft.com/office/drawing/2014/chart" uri="{C3380CC4-5D6E-409C-BE32-E72D297353CC}">
              <c16:uniqueId val="{00000000-21CD-4712-AABA-AF1931191A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21CD-4712-AABA-AF1931191A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111.35</c:v>
                </c:pt>
                <c:pt idx="1">
                  <c:v>124.39</c:v>
                </c:pt>
                <c:pt idx="2">
                  <c:v>120.33</c:v>
                </c:pt>
                <c:pt idx="3">
                  <c:v>121</c:v>
                </c:pt>
                <c:pt idx="4">
                  <c:v>119.3</c:v>
                </c:pt>
              </c:numCache>
            </c:numRef>
          </c:val>
          <c:extLst>
            <c:ext xmlns:c16="http://schemas.microsoft.com/office/drawing/2014/chart" uri="{C3380CC4-5D6E-409C-BE32-E72D297353CC}">
              <c16:uniqueId val="{00000000-7A4A-47BB-AE9D-C9A0505981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101.98</c:v>
                </c:pt>
              </c:numCache>
            </c:numRef>
          </c:val>
          <c:smooth val="0"/>
          <c:extLst>
            <c:ext xmlns:c16="http://schemas.microsoft.com/office/drawing/2014/chart" uri="{C3380CC4-5D6E-409C-BE32-E72D297353CC}">
              <c16:uniqueId val="{00000001-7A4A-47BB-AE9D-C9A0505981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7.05</c:v>
                </c:pt>
                <c:pt idx="1">
                  <c:v>10.5</c:v>
                </c:pt>
                <c:pt idx="2">
                  <c:v>13.29</c:v>
                </c:pt>
                <c:pt idx="3">
                  <c:v>16.09</c:v>
                </c:pt>
                <c:pt idx="4">
                  <c:v>18.899999999999999</c:v>
                </c:pt>
              </c:numCache>
            </c:numRef>
          </c:val>
          <c:extLst>
            <c:ext xmlns:c16="http://schemas.microsoft.com/office/drawing/2014/chart" uri="{C3380CC4-5D6E-409C-BE32-E72D297353CC}">
              <c16:uniqueId val="{00000000-2AF4-46B0-A17C-164A6DE07D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32.57</c:v>
                </c:pt>
              </c:numCache>
            </c:numRef>
          </c:val>
          <c:smooth val="0"/>
          <c:extLst>
            <c:ext xmlns:c16="http://schemas.microsoft.com/office/drawing/2014/chart" uri="{C3380CC4-5D6E-409C-BE32-E72D297353CC}">
              <c16:uniqueId val="{00000001-2AF4-46B0-A17C-164A6DE07D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4D-479B-A565-0E73C4FDC4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0.04</c:v>
                </c:pt>
              </c:numCache>
            </c:numRef>
          </c:val>
          <c:smooth val="0"/>
          <c:extLst>
            <c:ext xmlns:c16="http://schemas.microsoft.com/office/drawing/2014/chart" uri="{C3380CC4-5D6E-409C-BE32-E72D297353CC}">
              <c16:uniqueId val="{00000001-8B4D-479B-A565-0E73C4FDC4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38-474B-B57A-5EC20F56B2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52.27</c:v>
                </c:pt>
              </c:numCache>
            </c:numRef>
          </c:val>
          <c:smooth val="0"/>
          <c:extLst>
            <c:ext xmlns:c16="http://schemas.microsoft.com/office/drawing/2014/chart" uri="{C3380CC4-5D6E-409C-BE32-E72D297353CC}">
              <c16:uniqueId val="{00000001-D238-474B-B57A-5EC20F56B2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38.42</c:v>
                </c:pt>
                <c:pt idx="1">
                  <c:v>33.6</c:v>
                </c:pt>
                <c:pt idx="2">
                  <c:v>33.96</c:v>
                </c:pt>
                <c:pt idx="3">
                  <c:v>46.48</c:v>
                </c:pt>
                <c:pt idx="4">
                  <c:v>56.68</c:v>
                </c:pt>
              </c:numCache>
            </c:numRef>
          </c:val>
          <c:extLst>
            <c:ext xmlns:c16="http://schemas.microsoft.com/office/drawing/2014/chart" uri="{C3380CC4-5D6E-409C-BE32-E72D297353CC}">
              <c16:uniqueId val="{00000000-1DAF-4565-A5DE-0404E34545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41.51</c:v>
                </c:pt>
              </c:numCache>
            </c:numRef>
          </c:val>
          <c:smooth val="0"/>
          <c:extLst>
            <c:ext xmlns:c16="http://schemas.microsoft.com/office/drawing/2014/chart" uri="{C3380CC4-5D6E-409C-BE32-E72D297353CC}">
              <c16:uniqueId val="{00000001-1DAF-4565-A5DE-0404E34545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299.14999999999998</c:v>
                </c:pt>
                <c:pt idx="1">
                  <c:v>265.54000000000002</c:v>
                </c:pt>
                <c:pt idx="2">
                  <c:v>230.95</c:v>
                </c:pt>
                <c:pt idx="3">
                  <c:v>224.39</c:v>
                </c:pt>
                <c:pt idx="4">
                  <c:v>207.47</c:v>
                </c:pt>
              </c:numCache>
            </c:numRef>
          </c:val>
          <c:extLst>
            <c:ext xmlns:c16="http://schemas.microsoft.com/office/drawing/2014/chart" uri="{C3380CC4-5D6E-409C-BE32-E72D297353CC}">
              <c16:uniqueId val="{00000000-07B5-4AA7-AEEF-BE7AD1F0C0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07B5-4AA7-AEEF-BE7AD1F0C0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69.709999999999994</c:v>
                </c:pt>
                <c:pt idx="1">
                  <c:v>73.75</c:v>
                </c:pt>
                <c:pt idx="2">
                  <c:v>68.25</c:v>
                </c:pt>
                <c:pt idx="3">
                  <c:v>69.7</c:v>
                </c:pt>
                <c:pt idx="4">
                  <c:v>72.709999999999994</c:v>
                </c:pt>
              </c:numCache>
            </c:numRef>
          </c:val>
          <c:extLst>
            <c:ext xmlns:c16="http://schemas.microsoft.com/office/drawing/2014/chart" uri="{C3380CC4-5D6E-409C-BE32-E72D297353CC}">
              <c16:uniqueId val="{00000000-B872-4ED2-A241-D904450614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B872-4ED2-A241-D904450614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219.59</c:v>
                </c:pt>
                <c:pt idx="1">
                  <c:v>221.21</c:v>
                </c:pt>
                <c:pt idx="2">
                  <c:v>259.85000000000002</c:v>
                </c:pt>
                <c:pt idx="3">
                  <c:v>256.14</c:v>
                </c:pt>
                <c:pt idx="4">
                  <c:v>245.6</c:v>
                </c:pt>
              </c:numCache>
            </c:numRef>
          </c:val>
          <c:extLst>
            <c:ext xmlns:c16="http://schemas.microsoft.com/office/drawing/2014/chart" uri="{C3380CC4-5D6E-409C-BE32-E72D297353CC}">
              <c16:uniqueId val="{00000000-3126-4894-ADFF-BD29BE0F39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3126-4894-ADFF-BD29BE0F39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上天草市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25015</v>
      </c>
      <c r="AM8" s="46"/>
      <c r="AN8" s="46"/>
      <c r="AO8" s="46"/>
      <c r="AP8" s="46"/>
      <c r="AQ8" s="46"/>
      <c r="AR8" s="46"/>
      <c r="AS8" s="46"/>
      <c r="AT8" s="45">
        <f>データ!T6</f>
        <v>126.67</v>
      </c>
      <c r="AU8" s="45"/>
      <c r="AV8" s="45"/>
      <c r="AW8" s="45"/>
      <c r="AX8" s="45"/>
      <c r="AY8" s="45"/>
      <c r="AZ8" s="45"/>
      <c r="BA8" s="45"/>
      <c r="BB8" s="45">
        <f>データ!U6</f>
        <v>197.48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68.760000000000005</v>
      </c>
      <c r="J10" s="45"/>
      <c r="K10" s="45"/>
      <c r="L10" s="45"/>
      <c r="M10" s="45"/>
      <c r="N10" s="45"/>
      <c r="O10" s="45"/>
      <c r="P10" s="45">
        <f>データ!P6</f>
        <v>16.600000000000001</v>
      </c>
      <c r="Q10" s="45"/>
      <c r="R10" s="45"/>
      <c r="S10" s="45"/>
      <c r="T10" s="45"/>
      <c r="U10" s="45"/>
      <c r="V10" s="45"/>
      <c r="W10" s="45">
        <f>データ!Q6</f>
        <v>68.42</v>
      </c>
      <c r="X10" s="45"/>
      <c r="Y10" s="45"/>
      <c r="Z10" s="45"/>
      <c r="AA10" s="45"/>
      <c r="AB10" s="45"/>
      <c r="AC10" s="45"/>
      <c r="AD10" s="46">
        <f>データ!R6</f>
        <v>3795</v>
      </c>
      <c r="AE10" s="46"/>
      <c r="AF10" s="46"/>
      <c r="AG10" s="46"/>
      <c r="AH10" s="46"/>
      <c r="AI10" s="46"/>
      <c r="AJ10" s="46"/>
      <c r="AK10" s="2"/>
      <c r="AL10" s="46">
        <f>データ!V6</f>
        <v>4092</v>
      </c>
      <c r="AM10" s="46"/>
      <c r="AN10" s="46"/>
      <c r="AO10" s="46"/>
      <c r="AP10" s="46"/>
      <c r="AQ10" s="46"/>
      <c r="AR10" s="46"/>
      <c r="AS10" s="46"/>
      <c r="AT10" s="45">
        <f>データ!W6</f>
        <v>1.82</v>
      </c>
      <c r="AU10" s="45"/>
      <c r="AV10" s="45"/>
      <c r="AW10" s="45"/>
      <c r="AX10" s="45"/>
      <c r="AY10" s="45"/>
      <c r="AZ10" s="45"/>
      <c r="BA10" s="45"/>
      <c r="BB10" s="45">
        <f>データ!X6</f>
        <v>2248.35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pXpkv+sz3+5yQMgLSB4tDPQOgg532bkcje2HLh9Ek90t4/DDVFMY/VTmO8jCEM/1E83BT5gpEL2/urTFuXLLkg==" saltValue="zLpXAU17H+rAkFG0mm82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432121</v>
      </c>
      <c r="D6" s="19">
        <f t="shared" si="3"/>
        <v>46</v>
      </c>
      <c r="E6" s="19">
        <f t="shared" si="3"/>
        <v>17</v>
      </c>
      <c r="F6" s="19">
        <f t="shared" si="3"/>
        <v>4</v>
      </c>
      <c r="G6" s="19">
        <f t="shared" si="3"/>
        <v>0</v>
      </c>
      <c r="H6" s="19" t="str">
        <f t="shared" si="3"/>
        <v>熊本県　上天草市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68.760000000000005</v>
      </c>
      <c r="P6" s="20">
        <f t="shared" si="3"/>
        <v>16.600000000000001</v>
      </c>
      <c r="Q6" s="20">
        <f t="shared" si="3"/>
        <v>68.42</v>
      </c>
      <c r="R6" s="20">
        <f t="shared" si="3"/>
        <v>3795</v>
      </c>
      <c r="S6" s="20">
        <f t="shared" si="3"/>
        <v>25015</v>
      </c>
      <c r="T6" s="20">
        <f t="shared" si="3"/>
        <v>126.67</v>
      </c>
      <c r="U6" s="20">
        <f t="shared" si="3"/>
        <v>197.48</v>
      </c>
      <c r="V6" s="20">
        <f t="shared" si="3"/>
        <v>4092</v>
      </c>
      <c r="W6" s="20">
        <f t="shared" si="3"/>
        <v>1.82</v>
      </c>
      <c r="X6" s="20">
        <f t="shared" si="3"/>
        <v>2248.35</v>
      </c>
      <c r="Y6" s="21">
        <f>IF(Y7="",NA(),Y7)</f>
        <v>111.35</v>
      </c>
      <c r="Z6" s="21">
        <f t="shared" ref="Z6:AH6" si="4">IF(Z7="",NA(),Z7)</f>
        <v>124.39</v>
      </c>
      <c r="AA6" s="21">
        <f t="shared" si="4"/>
        <v>120.33</v>
      </c>
      <c r="AB6" s="21">
        <f t="shared" si="4"/>
        <v>121</v>
      </c>
      <c r="AC6" s="21">
        <f t="shared" si="4"/>
        <v>119.3</v>
      </c>
      <c r="AD6" s="21">
        <f t="shared" si="4"/>
        <v>101.72</v>
      </c>
      <c r="AE6" s="21">
        <f t="shared" si="4"/>
        <v>102.73</v>
      </c>
      <c r="AF6" s="21">
        <f t="shared" si="4"/>
        <v>105.78</v>
      </c>
      <c r="AG6" s="21">
        <f t="shared" si="4"/>
        <v>106.09</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52.27</v>
      </c>
      <c r="AT6" s="20" t="str">
        <f>IF(AT7="","",IF(AT7="-","【-】","【"&amp;SUBSTITUTE(TEXT(AT7,"#,##0.00"),"-","△")&amp;"】"))</f>
        <v>【65.93】</v>
      </c>
      <c r="AU6" s="21">
        <f>IF(AU7="",NA(),AU7)</f>
        <v>38.42</v>
      </c>
      <c r="AV6" s="21">
        <f t="shared" ref="AV6:BD6" si="6">IF(AV7="",NA(),AV7)</f>
        <v>33.6</v>
      </c>
      <c r="AW6" s="21">
        <f t="shared" si="6"/>
        <v>33.96</v>
      </c>
      <c r="AX6" s="21">
        <f t="shared" si="6"/>
        <v>46.48</v>
      </c>
      <c r="AY6" s="21">
        <f t="shared" si="6"/>
        <v>56.68</v>
      </c>
      <c r="AZ6" s="21">
        <f t="shared" si="6"/>
        <v>49.18</v>
      </c>
      <c r="BA6" s="21">
        <f t="shared" si="6"/>
        <v>47.72</v>
      </c>
      <c r="BB6" s="21">
        <f t="shared" si="6"/>
        <v>44.24</v>
      </c>
      <c r="BC6" s="21">
        <f t="shared" si="6"/>
        <v>43.07</v>
      </c>
      <c r="BD6" s="21">
        <f t="shared" si="6"/>
        <v>41.51</v>
      </c>
      <c r="BE6" s="20" t="str">
        <f>IF(BE7="","",IF(BE7="-","【-】","【"&amp;SUBSTITUTE(TEXT(BE7,"#,##0.00"),"-","△")&amp;"】"))</f>
        <v>【44.25】</v>
      </c>
      <c r="BF6" s="21">
        <f>IF(BF7="",NA(),BF7)</f>
        <v>299.14999999999998</v>
      </c>
      <c r="BG6" s="21">
        <f t="shared" ref="BG6:BO6" si="7">IF(BG7="",NA(),BG7)</f>
        <v>265.54000000000002</v>
      </c>
      <c r="BH6" s="21">
        <f t="shared" si="7"/>
        <v>230.95</v>
      </c>
      <c r="BI6" s="21">
        <f t="shared" si="7"/>
        <v>224.39</v>
      </c>
      <c r="BJ6" s="21">
        <f t="shared" si="7"/>
        <v>207.47</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69.709999999999994</v>
      </c>
      <c r="BR6" s="21">
        <f t="shared" ref="BR6:BZ6" si="8">IF(BR7="",NA(),BR7)</f>
        <v>73.75</v>
      </c>
      <c r="BS6" s="21">
        <f t="shared" si="8"/>
        <v>68.25</v>
      </c>
      <c r="BT6" s="21">
        <f t="shared" si="8"/>
        <v>69.7</v>
      </c>
      <c r="BU6" s="21">
        <f t="shared" si="8"/>
        <v>72.709999999999994</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219.59</v>
      </c>
      <c r="CC6" s="21">
        <f t="shared" ref="CC6:CK6" si="9">IF(CC7="",NA(),CC7)</f>
        <v>221.21</v>
      </c>
      <c r="CD6" s="21">
        <f t="shared" si="9"/>
        <v>259.85000000000002</v>
      </c>
      <c r="CE6" s="21">
        <f t="shared" si="9"/>
        <v>256.14</v>
      </c>
      <c r="CF6" s="21">
        <f t="shared" si="9"/>
        <v>245.6</v>
      </c>
      <c r="CG6" s="21">
        <f t="shared" si="9"/>
        <v>230.02</v>
      </c>
      <c r="CH6" s="21">
        <f t="shared" si="9"/>
        <v>228.47</v>
      </c>
      <c r="CI6" s="21">
        <f t="shared" si="9"/>
        <v>224.88</v>
      </c>
      <c r="CJ6" s="21">
        <f t="shared" si="9"/>
        <v>228.64</v>
      </c>
      <c r="CK6" s="21">
        <f t="shared" si="9"/>
        <v>193.59</v>
      </c>
      <c r="CL6" s="20" t="str">
        <f>IF(CL7="","",IF(CL7="-","【-】","【"&amp;SUBSTITUTE(TEXT(CL7,"#,##0.00"),"-","△")&amp;"】"))</f>
        <v>【220.62】</v>
      </c>
      <c r="CM6" s="21">
        <f>IF(CM7="",NA(),CM7)</f>
        <v>39.630000000000003</v>
      </c>
      <c r="CN6" s="21">
        <f t="shared" ref="CN6:CV6" si="10">IF(CN7="",NA(),CN7)</f>
        <v>38.93</v>
      </c>
      <c r="CO6" s="21">
        <f t="shared" si="10"/>
        <v>39.07</v>
      </c>
      <c r="CP6" s="21">
        <f t="shared" si="10"/>
        <v>38.630000000000003</v>
      </c>
      <c r="CQ6" s="21">
        <f t="shared" si="10"/>
        <v>40.229999999999997</v>
      </c>
      <c r="CR6" s="21">
        <f t="shared" si="10"/>
        <v>42.56</v>
      </c>
      <c r="CS6" s="21">
        <f t="shared" si="10"/>
        <v>42.47</v>
      </c>
      <c r="CT6" s="21">
        <f t="shared" si="10"/>
        <v>42.4</v>
      </c>
      <c r="CU6" s="21">
        <f t="shared" si="10"/>
        <v>42.28</v>
      </c>
      <c r="CV6" s="21">
        <f t="shared" si="10"/>
        <v>45.3</v>
      </c>
      <c r="CW6" s="20" t="str">
        <f>IF(CW7="","",IF(CW7="-","【-】","【"&amp;SUBSTITUTE(TEXT(CW7,"#,##0.00"),"-","△")&amp;"】"))</f>
        <v>【42.22】</v>
      </c>
      <c r="CX6" s="21">
        <f>IF(CX7="",NA(),CX7)</f>
        <v>85.44</v>
      </c>
      <c r="CY6" s="21">
        <f t="shared" ref="CY6:DG6" si="11">IF(CY7="",NA(),CY7)</f>
        <v>85.82</v>
      </c>
      <c r="CZ6" s="21">
        <f t="shared" si="11"/>
        <v>87.6</v>
      </c>
      <c r="DA6" s="21">
        <f t="shared" si="11"/>
        <v>88.56</v>
      </c>
      <c r="DB6" s="21">
        <f t="shared" si="11"/>
        <v>89.59</v>
      </c>
      <c r="DC6" s="21">
        <f t="shared" si="11"/>
        <v>83.32</v>
      </c>
      <c r="DD6" s="21">
        <f t="shared" si="11"/>
        <v>83.75</v>
      </c>
      <c r="DE6" s="21">
        <f t="shared" si="11"/>
        <v>84.19</v>
      </c>
      <c r="DF6" s="21">
        <f t="shared" si="11"/>
        <v>84.34</v>
      </c>
      <c r="DG6" s="21">
        <f t="shared" si="11"/>
        <v>88.37</v>
      </c>
      <c r="DH6" s="20" t="str">
        <f>IF(DH7="","",IF(DH7="-","【-】","【"&amp;SUBSTITUTE(TEXT(DH7,"#,##0.00"),"-","△")&amp;"】"))</f>
        <v>【85.67】</v>
      </c>
      <c r="DI6" s="21">
        <f>IF(DI7="",NA(),DI7)</f>
        <v>7.05</v>
      </c>
      <c r="DJ6" s="21">
        <f t="shared" ref="DJ6:DR6" si="12">IF(DJ7="",NA(),DJ7)</f>
        <v>10.5</v>
      </c>
      <c r="DK6" s="21">
        <f t="shared" si="12"/>
        <v>13.29</v>
      </c>
      <c r="DL6" s="21">
        <f t="shared" si="12"/>
        <v>16.09</v>
      </c>
      <c r="DM6" s="21">
        <f t="shared" si="12"/>
        <v>18.899999999999999</v>
      </c>
      <c r="DN6" s="21">
        <f t="shared" si="12"/>
        <v>24.68</v>
      </c>
      <c r="DO6" s="21">
        <f t="shared" si="12"/>
        <v>24.68</v>
      </c>
      <c r="DP6" s="21">
        <f t="shared" si="12"/>
        <v>21.36</v>
      </c>
      <c r="DQ6" s="21">
        <f t="shared" si="12"/>
        <v>22.79</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0.04</v>
      </c>
      <c r="ED6" s="20" t="str">
        <f>IF(ED7="","",IF(ED7="-","【-】","【"&amp;SUBSTITUTE(TEXT(ED7,"#,##0.00"),"-","△")&amp;"】"))</f>
        <v>【0.03】</v>
      </c>
      <c r="EE6" s="20">
        <f>IF(EE7="",NA(),EE7)</f>
        <v>0</v>
      </c>
      <c r="EF6" s="20">
        <f t="shared" ref="EF6:EN6" si="14">IF(EF7="",NA(),EF7)</f>
        <v>0</v>
      </c>
      <c r="EG6" s="21">
        <f t="shared" si="14"/>
        <v>0.22</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8" s="22" customFormat="1" x14ac:dyDescent="0.15">
      <c r="A7" s="14"/>
      <c r="B7" s="23">
        <v>2022</v>
      </c>
      <c r="C7" s="23">
        <v>432121</v>
      </c>
      <c r="D7" s="23">
        <v>46</v>
      </c>
      <c r="E7" s="23">
        <v>17</v>
      </c>
      <c r="F7" s="23">
        <v>4</v>
      </c>
      <c r="G7" s="23">
        <v>0</v>
      </c>
      <c r="H7" s="23" t="s">
        <v>96</v>
      </c>
      <c r="I7" s="23" t="s">
        <v>97</v>
      </c>
      <c r="J7" s="23" t="s">
        <v>98</v>
      </c>
      <c r="K7" s="23" t="s">
        <v>99</v>
      </c>
      <c r="L7" s="23" t="s">
        <v>100</v>
      </c>
      <c r="M7" s="23" t="s">
        <v>101</v>
      </c>
      <c r="N7" s="24" t="s">
        <v>102</v>
      </c>
      <c r="O7" s="24">
        <v>68.760000000000005</v>
      </c>
      <c r="P7" s="24">
        <v>16.600000000000001</v>
      </c>
      <c r="Q7" s="24">
        <v>68.42</v>
      </c>
      <c r="R7" s="24">
        <v>3795</v>
      </c>
      <c r="S7" s="24">
        <v>25015</v>
      </c>
      <c r="T7" s="24">
        <v>126.67</v>
      </c>
      <c r="U7" s="24">
        <v>197.48</v>
      </c>
      <c r="V7" s="24">
        <v>4092</v>
      </c>
      <c r="W7" s="24">
        <v>1.82</v>
      </c>
      <c r="X7" s="24">
        <v>2248.35</v>
      </c>
      <c r="Y7" s="24">
        <v>111.35</v>
      </c>
      <c r="Z7" s="24">
        <v>124.39</v>
      </c>
      <c r="AA7" s="24">
        <v>120.33</v>
      </c>
      <c r="AB7" s="24">
        <v>121</v>
      </c>
      <c r="AC7" s="24">
        <v>119.3</v>
      </c>
      <c r="AD7" s="24">
        <v>101.72</v>
      </c>
      <c r="AE7" s="24">
        <v>102.73</v>
      </c>
      <c r="AF7" s="24">
        <v>105.78</v>
      </c>
      <c r="AG7" s="24">
        <v>106.09</v>
      </c>
      <c r="AH7" s="24">
        <v>101.98</v>
      </c>
      <c r="AI7" s="24">
        <v>104.54</v>
      </c>
      <c r="AJ7" s="24">
        <v>0</v>
      </c>
      <c r="AK7" s="24">
        <v>0</v>
      </c>
      <c r="AL7" s="24">
        <v>0</v>
      </c>
      <c r="AM7" s="24">
        <v>0</v>
      </c>
      <c r="AN7" s="24">
        <v>0</v>
      </c>
      <c r="AO7" s="24">
        <v>112.88</v>
      </c>
      <c r="AP7" s="24">
        <v>94.97</v>
      </c>
      <c r="AQ7" s="24">
        <v>63.96</v>
      </c>
      <c r="AR7" s="24">
        <v>69.42</v>
      </c>
      <c r="AS7" s="24">
        <v>52.27</v>
      </c>
      <c r="AT7" s="24">
        <v>65.930000000000007</v>
      </c>
      <c r="AU7" s="24">
        <v>38.42</v>
      </c>
      <c r="AV7" s="24">
        <v>33.6</v>
      </c>
      <c r="AW7" s="24">
        <v>33.96</v>
      </c>
      <c r="AX7" s="24">
        <v>46.48</v>
      </c>
      <c r="AY7" s="24">
        <v>56.68</v>
      </c>
      <c r="AZ7" s="24">
        <v>49.18</v>
      </c>
      <c r="BA7" s="24">
        <v>47.72</v>
      </c>
      <c r="BB7" s="24">
        <v>44.24</v>
      </c>
      <c r="BC7" s="24">
        <v>43.07</v>
      </c>
      <c r="BD7" s="24">
        <v>41.51</v>
      </c>
      <c r="BE7" s="24">
        <v>44.25</v>
      </c>
      <c r="BF7" s="24">
        <v>299.14999999999998</v>
      </c>
      <c r="BG7" s="24">
        <v>265.54000000000002</v>
      </c>
      <c r="BH7" s="24">
        <v>230.95</v>
      </c>
      <c r="BI7" s="24">
        <v>224.39</v>
      </c>
      <c r="BJ7" s="24">
        <v>207.47</v>
      </c>
      <c r="BK7" s="24">
        <v>1194.1500000000001</v>
      </c>
      <c r="BL7" s="24">
        <v>1206.79</v>
      </c>
      <c r="BM7" s="24">
        <v>1258.43</v>
      </c>
      <c r="BN7" s="24">
        <v>1163.75</v>
      </c>
      <c r="BO7" s="24">
        <v>1160.22</v>
      </c>
      <c r="BP7" s="24">
        <v>1182.1099999999999</v>
      </c>
      <c r="BQ7" s="24">
        <v>69.709999999999994</v>
      </c>
      <c r="BR7" s="24">
        <v>73.75</v>
      </c>
      <c r="BS7" s="24">
        <v>68.25</v>
      </c>
      <c r="BT7" s="24">
        <v>69.7</v>
      </c>
      <c r="BU7" s="24">
        <v>72.709999999999994</v>
      </c>
      <c r="BV7" s="24">
        <v>72.260000000000005</v>
      </c>
      <c r="BW7" s="24">
        <v>71.84</v>
      </c>
      <c r="BX7" s="24">
        <v>73.36</v>
      </c>
      <c r="BY7" s="24">
        <v>72.599999999999994</v>
      </c>
      <c r="BZ7" s="24">
        <v>81.81</v>
      </c>
      <c r="CA7" s="24">
        <v>73.78</v>
      </c>
      <c r="CB7" s="24">
        <v>219.59</v>
      </c>
      <c r="CC7" s="24">
        <v>221.21</v>
      </c>
      <c r="CD7" s="24">
        <v>259.85000000000002</v>
      </c>
      <c r="CE7" s="24">
        <v>256.14</v>
      </c>
      <c r="CF7" s="24">
        <v>245.6</v>
      </c>
      <c r="CG7" s="24">
        <v>230.02</v>
      </c>
      <c r="CH7" s="24">
        <v>228.47</v>
      </c>
      <c r="CI7" s="24">
        <v>224.88</v>
      </c>
      <c r="CJ7" s="24">
        <v>228.64</v>
      </c>
      <c r="CK7" s="24">
        <v>193.59</v>
      </c>
      <c r="CL7" s="24">
        <v>220.62</v>
      </c>
      <c r="CM7" s="24">
        <v>39.630000000000003</v>
      </c>
      <c r="CN7" s="24">
        <v>38.93</v>
      </c>
      <c r="CO7" s="24">
        <v>39.07</v>
      </c>
      <c r="CP7" s="24">
        <v>38.630000000000003</v>
      </c>
      <c r="CQ7" s="24">
        <v>40.229999999999997</v>
      </c>
      <c r="CR7" s="24">
        <v>42.56</v>
      </c>
      <c r="CS7" s="24">
        <v>42.47</v>
      </c>
      <c r="CT7" s="24">
        <v>42.4</v>
      </c>
      <c r="CU7" s="24">
        <v>42.28</v>
      </c>
      <c r="CV7" s="24">
        <v>45.3</v>
      </c>
      <c r="CW7" s="24">
        <v>42.22</v>
      </c>
      <c r="CX7" s="24">
        <v>85.44</v>
      </c>
      <c r="CY7" s="24">
        <v>85.82</v>
      </c>
      <c r="CZ7" s="24">
        <v>87.6</v>
      </c>
      <c r="DA7" s="24">
        <v>88.56</v>
      </c>
      <c r="DB7" s="24">
        <v>89.59</v>
      </c>
      <c r="DC7" s="24">
        <v>83.32</v>
      </c>
      <c r="DD7" s="24">
        <v>83.75</v>
      </c>
      <c r="DE7" s="24">
        <v>84.19</v>
      </c>
      <c r="DF7" s="24">
        <v>84.34</v>
      </c>
      <c r="DG7" s="24">
        <v>88.37</v>
      </c>
      <c r="DH7" s="24">
        <v>85.67</v>
      </c>
      <c r="DI7" s="24">
        <v>7.05</v>
      </c>
      <c r="DJ7" s="24">
        <v>10.5</v>
      </c>
      <c r="DK7" s="24">
        <v>13.29</v>
      </c>
      <c r="DL7" s="24">
        <v>16.09</v>
      </c>
      <c r="DM7" s="24">
        <v>18.899999999999999</v>
      </c>
      <c r="DN7" s="24">
        <v>24.68</v>
      </c>
      <c r="DO7" s="24">
        <v>24.68</v>
      </c>
      <c r="DP7" s="24">
        <v>21.36</v>
      </c>
      <c r="DQ7" s="24">
        <v>22.79</v>
      </c>
      <c r="DR7" s="24">
        <v>32.57</v>
      </c>
      <c r="DS7" s="24">
        <v>28</v>
      </c>
      <c r="DT7" s="24">
        <v>0</v>
      </c>
      <c r="DU7" s="24">
        <v>0</v>
      </c>
      <c r="DV7" s="24">
        <v>0</v>
      </c>
      <c r="DW7" s="24">
        <v>0</v>
      </c>
      <c r="DX7" s="24">
        <v>0</v>
      </c>
      <c r="DY7" s="24">
        <v>0.01</v>
      </c>
      <c r="DZ7" s="24">
        <v>8.6199999999999992</v>
      </c>
      <c r="EA7" s="24">
        <v>0.01</v>
      </c>
      <c r="EB7" s="24">
        <v>0.01</v>
      </c>
      <c r="EC7" s="24">
        <v>0.04</v>
      </c>
      <c r="ED7" s="24">
        <v>0.03</v>
      </c>
      <c r="EE7" s="24">
        <v>0</v>
      </c>
      <c r="EF7" s="24">
        <v>0</v>
      </c>
      <c r="EG7" s="24">
        <v>0.22</v>
      </c>
      <c r="EH7" s="24">
        <v>0</v>
      </c>
      <c r="EI7" s="24">
        <v>0</v>
      </c>
      <c r="EJ7" s="24">
        <v>0.13</v>
      </c>
      <c r="EK7" s="24">
        <v>0.36</v>
      </c>
      <c r="EL7" s="24">
        <v>0.39</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西釜　裕也</cp:lastModifiedBy>
  <cp:lastPrinted>2024-01-22T01:25:57Z</cp:lastPrinted>
  <dcterms:created xsi:type="dcterms:W3CDTF">2023-12-12T00:58:58Z</dcterms:created>
  <dcterms:modified xsi:type="dcterms:W3CDTF">2024-01-22T01:30:22Z</dcterms:modified>
  <cp:category/>
</cp:coreProperties>
</file>