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事業（作成中）：H30.4～\02　業務（経理）\15　経営比較分析表\R5\02　提出\下水道（公共・特環）\"/>
    </mc:Choice>
  </mc:AlternateContent>
  <workbookProtection workbookAlgorithmName="SHA-512" workbookHashValue="FI/Pnc20H5ZivC9wVc+kRxAVreJPFP0pyc9EMFFH8pVvVhl1kYpwA1mgiJ6gaXsStDNF+vx6DOgsK7Bi8X/y0w==" workbookSaltValue="maG2Gil2QV+eJ+j7m3Azd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<sst xmlns="http://schemas.openxmlformats.org/spreadsheetml/2006/main" count="236" uniqueCount="117">
  <si>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</si>
  <si>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</si>
  <si>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</si>
  <si>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</si>
  <si>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</si>
  <si>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</si>
  <si>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</si>
  <si>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</si>
  <si>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</si>
  <si>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</si>
  <si>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</si>
  <si>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</si>
  <si>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</si>
  <si>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</si>
  <si>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</si>
  <si>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</si>
  <si>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</si>
  <si>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</si>
  <si>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</si>
  <si>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</si>
  <si>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</si>
  <si>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</si>
  <si>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</si>
  <si>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</si>
  <si>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</si>
  <si>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</si>
  <si>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</si>
  <si>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</si>
  <si>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</si>
  <si>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</si>
  <si>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</si>
  <si>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</si>
  <si>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</si>
  <si>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</si>
  <si>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</si>
  <si>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</si>
  <si>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</si>
  <si>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</si>
  <si>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</si>
  <si>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</si>
  <si>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</si>
  <si>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</si>
  <si>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</si>
  <si>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</si>
  <si>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</si>
  <si>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</si>
  <si>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</si>
  <si>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</si>
  <si>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</si>
  <si>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</si>
  <si>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</si>
  <si>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</si>
  <si>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</si>
  <si>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</si>
  <si>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</si>
  <si>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</si>
  <si>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</si>
  <si>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</si>
  <si>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</si>
  <si>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</si>
  <si>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</si>
  <si>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</si>
  <si>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</si>
  <si>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</si>
  <si>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</si>
  <si>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</si>
  <si>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</si>
  <si>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</si>
  <si>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</si>
  <si>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</si>
  <si>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</si>
  <si>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</si>
  <si>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</si>
  <si>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</si>
  <si>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</si>
  <si>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</si>
  <si>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</si>
  <si>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</si>
  <si>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</si>
  <si>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</si>
  <si>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</si>
  <si>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</si>
  <si>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</si>
  <si>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</si>
  <si>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</si>
  <si>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</si>
  <si>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</si>
  <si>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</si>
  <si>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</si>
  <si>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</si>
  <si>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</si>
  <si>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</si>
  <si>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</si>
  <si>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</si>
  <si>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</si>
  <si>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</si>
  <si>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</si>
  <si>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</si>
  <si>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</si>
  <si>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</si>
  <si>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</si>
  <si>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</si>
  <si>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</si>
  <si>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</si>
  <si>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</si>
  <si>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</si>
  <si>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</si>
  <si>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</si>
  <si>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</si>
  <si>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</si>
  <si>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</si>
  <si>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</si>
  <si>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</si>
  <si>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</si>
  <si>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全国・類似団体平均値を上回っており、管渠の老朽化はまだだが、法定耐用年数に近い資産が多く減価償却が進んでいるため、ストックマネジメント計画等により適正な維持管理に努めていく必要がある。
②③管渠の老朽化について、耐用年数を超えた管渠はなく塩ビ管が多いため問題の発生は少ないと思われるが、公共下水道への接続にあたり汚水を長距離圧送しているため、圧送管に腐食等が発生する懸念があり、今後も経過観察を行いつつ改善を図る必要がある。</t>
    <rPh sb="32" eb="34">
      <t>カンキョ</t>
    </rPh>
    <rPh sb="35" eb="37">
      <t>ロウキュウ</t>
    </rPh>
    <rPh sb="37" eb="38">
      <t>カ</t>
    </rPh>
    <rPh sb="58" eb="60">
      <t>ゲンカ</t>
    </rPh>
    <rPh sb="60" eb="62">
      <t>ショウキャク</t>
    </rPh>
    <rPh sb="63" eb="64">
      <t>スス</t>
    </rPh>
    <rPh sb="83" eb="84">
      <t>トウ</t>
    </rPh>
    <rPh sb="193" eb="195">
      <t>ハッセイ</t>
    </rPh>
    <rPh sb="197" eb="199">
      <t>ケネン</t>
    </rPh>
    <rPh sb="211" eb="212">
      <t>オコナ</t>
    </rPh>
    <rPh sb="218" eb="219">
      <t>ハカ</t>
    </rPh>
    <rPh sb="220" eb="222">
      <t>ヒツヨウ</t>
    </rPh>
    <phoneticPr fontId="4"/>
  </si>
  <si>
    <t>令和5年度に行う経営戦略の改定にて現状の把握や課題の再確認を行い、更なる経営の健全化に向けて計画的な維持管理、歳出削減、経営の効率化などの取り組みを行っていく。</t>
    <rPh sb="0" eb="2">
      <t>レイワ</t>
    </rPh>
    <rPh sb="3" eb="5">
      <t>ネンド</t>
    </rPh>
    <rPh sb="6" eb="7">
      <t>オコナ</t>
    </rPh>
    <rPh sb="8" eb="10">
      <t>ケイエイ</t>
    </rPh>
    <rPh sb="10" eb="12">
      <t>センリャク</t>
    </rPh>
    <rPh sb="13" eb="15">
      <t>カイテイ</t>
    </rPh>
    <rPh sb="17" eb="19">
      <t>ゲンジョウ</t>
    </rPh>
    <phoneticPr fontId="4"/>
  </si>
  <si>
    <t>①経常収支比率（収益で費用を賄えている状態）は、農業集落排水事業からの処理区移管に伴い改善し100%を満たしているが、人口減少や施設の更新等を踏まえて維持管理費の削減等更なる経営安定化を図る必要がある。
②累積欠損金はない。
③流動比率（短期的な債務に対する支払能力）については、適正な基準・平均値を大きく下回っており、R4年度は現金預金が減少し流動比率がマイナス値となった。公共下水道事業と同一会計であり費用等の按分の関係上このような数値となり今後も同様に見込まれる。引き続き収入の確保と歳出削減に努めていく必要がある。
④企業債残高対事業規模比率（使用料収入に対する企業債残高の割合）は、平均値より低い水準で推移しているが、今後、施設の老朽化に伴い更なる企業債発行が見込まれるため、計画的な更新及び企業債発行の適正管理に努める。
⑤経費回収率（経費を使用料で賄えているかの指標）は汚水処理費が減少したことで100％を満たした。類似団体平均値と比較すると良好な水準ではあるが、公共下水道に接続し処理施設を有していないためであるため、今後も歳出抑制を図り、経営健全化に努める。
⑥汚水処理原価（汚水処理に要した費用）は、類似団体と比較すると低い水準で推移しているが、今後は人口減少に伴う使用水量の減少も見込まれるため、歳出抑制等の経営改善に努める。
⑦施設利用率（1日に対応可能な処理能力に対する、1日平均処理水量の割合）は、公共下水道に接続しており処理場を有しないため算出できない。
⑧水洗化率（汚水処理している人口の割合）は、平均値と比較し低い水準で推移している。更なる接続を促す取組が必要だが、高齢者世帯が多く対策が難しい状況である。</t>
    <rPh sb="43" eb="45">
      <t>カイゼン</t>
    </rPh>
    <rPh sb="51" eb="52">
      <t>ミ</t>
    </rPh>
    <rPh sb="84" eb="85">
      <t>サラ</t>
    </rPh>
    <rPh sb="162" eb="164">
      <t>ネンド</t>
    </rPh>
    <rPh sb="165" eb="167">
      <t>ゲンキン</t>
    </rPh>
    <rPh sb="167" eb="169">
      <t>ヨキン</t>
    </rPh>
    <rPh sb="170" eb="172">
      <t>ゲンショウ</t>
    </rPh>
    <rPh sb="173" eb="175">
      <t>リュウドウ</t>
    </rPh>
    <rPh sb="175" eb="177">
      <t>ヒリツ</t>
    </rPh>
    <rPh sb="182" eb="183">
      <t>チ</t>
    </rPh>
    <rPh sb="203" eb="205">
      <t>ヒヨウ</t>
    </rPh>
    <rPh sb="205" eb="206">
      <t>トウ</t>
    </rPh>
    <rPh sb="207" eb="209">
      <t>アンブン</t>
    </rPh>
    <rPh sb="210" eb="213">
      <t>カンケイジョウ</t>
    </rPh>
    <rPh sb="218" eb="220">
      <t>スウチ</t>
    </rPh>
    <rPh sb="223" eb="225">
      <t>コンゴ</t>
    </rPh>
    <rPh sb="226" eb="228">
      <t>ドウヨウ</t>
    </rPh>
    <rPh sb="229" eb="231">
      <t>ミコ</t>
    </rPh>
    <rPh sb="394" eb="396">
      <t>ショリ</t>
    </rPh>
    <rPh sb="396" eb="397">
      <t>ヒ</t>
    </rPh>
    <rPh sb="398" eb="400">
      <t>ゲンショウ</t>
    </rPh>
    <rPh sb="410" eb="411">
      <t>ミ</t>
    </rPh>
    <rPh sb="684" eb="685">
      <t>サラ</t>
    </rPh>
    <rPh sb="687" eb="689">
      <t>セツゾク</t>
    </rPh>
    <rPh sb="690" eb="691">
      <t>ウナガ</t>
    </rPh>
    <rPh sb="692" eb="694">
      <t>トリクミ</t>
    </rPh>
    <rPh sb="695" eb="6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</si>
</sst>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E4-40B0-9D48-01ECC5A9D2F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8AE4-40B0-9D48-01ECC5A9D2F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5F-4C1D-86CA-77C04A71616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D35F-4C1D-86CA-77C04A71616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67.87</c:v>
                </c:pt>
                <c:pt idx="1">
                  <c:v>69.05</c:v>
                </c:pt>
                <c:pt idx="2">
                  <c:v>71.08</c:v>
                </c:pt>
                <c:pt idx="3">
                  <c:v>71.98</c:v>
                </c:pt>
                <c:pt idx="4">
                  <c:v>72.459999999999994</c:v>
                </c:pt>
              </c:numCache>
            </c:numRef>
          </c:val>
          <c:extLst>
            <c:ext xmlns:c16="http://schemas.microsoft.com/office/drawing/2014/chart" uri="{C3380CC4-5D6E-409C-BE32-E72D297353CC}">
              <c16:uniqueId val="{00000000-5E37-45B4-A7F8-F26076367C8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5E37-45B4-A7F8-F26076367C8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100.17</c:v>
                </c:pt>
                <c:pt idx="1">
                  <c:v>94.43</c:v>
                </c:pt>
                <c:pt idx="2">
                  <c:v>80.59</c:v>
                </c:pt>
                <c:pt idx="3">
                  <c:v>103.89</c:v>
                </c:pt>
                <c:pt idx="4">
                  <c:v>104.06</c:v>
                </c:pt>
              </c:numCache>
            </c:numRef>
          </c:val>
          <c:extLst>
            <c:ext xmlns:c16="http://schemas.microsoft.com/office/drawing/2014/chart" uri="{C3380CC4-5D6E-409C-BE32-E72D297353CC}">
              <c16:uniqueId val="{00000000-B2C1-4660-8533-032E6A7500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B2C1-4660-8533-032E6A7500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31.43</c:v>
                </c:pt>
                <c:pt idx="1">
                  <c:v>33.42</c:v>
                </c:pt>
                <c:pt idx="2">
                  <c:v>35.47</c:v>
                </c:pt>
                <c:pt idx="3">
                  <c:v>29.64</c:v>
                </c:pt>
                <c:pt idx="4">
                  <c:v>31.85</c:v>
                </c:pt>
              </c:numCache>
            </c:numRef>
          </c:val>
          <c:extLst>
            <c:ext xmlns:c16="http://schemas.microsoft.com/office/drawing/2014/chart" uri="{C3380CC4-5D6E-409C-BE32-E72D297353CC}">
              <c16:uniqueId val="{00000000-F353-48C0-93EB-3CE90C7D43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F353-48C0-93EB-3CE90C7D43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47-43F4-8686-0576E4B9B0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ED47-43F4-8686-0576E4B9B0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BC-4E71-A826-42EA6761110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43BC-4E71-A826-42EA6761110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30.53</c:v>
                </c:pt>
                <c:pt idx="1">
                  <c:v>7.01</c:v>
                </c:pt>
                <c:pt idx="2">
                  <c:v>14.52</c:v>
                </c:pt>
                <c:pt idx="3">
                  <c:v>13.17</c:v>
                </c:pt>
                <c:pt idx="4">
                  <c:v>-0.43</c:v>
                </c:pt>
              </c:numCache>
            </c:numRef>
          </c:val>
          <c:extLst>
            <c:ext xmlns:c16="http://schemas.microsoft.com/office/drawing/2014/chart" uri="{C3380CC4-5D6E-409C-BE32-E72D297353CC}">
              <c16:uniqueId val="{00000000-B3F4-4297-AD5A-EE7E34F3A39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B3F4-4297-AD5A-EE7E34F3A39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739.36</c:v>
                </c:pt>
                <c:pt idx="1">
                  <c:v>686.33</c:v>
                </c:pt>
                <c:pt idx="2">
                  <c:v>618.71</c:v>
                </c:pt>
                <c:pt idx="3">
                  <c:v>604.54999999999995</c:v>
                </c:pt>
                <c:pt idx="4">
                  <c:v>588.71</c:v>
                </c:pt>
              </c:numCache>
            </c:numRef>
          </c:val>
          <c:extLst>
            <c:ext xmlns:c16="http://schemas.microsoft.com/office/drawing/2014/chart" uri="{C3380CC4-5D6E-409C-BE32-E72D297353CC}">
              <c16:uniqueId val="{00000000-B601-4FD8-9603-EF7B2C1240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B601-4FD8-9603-EF7B2C1240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94.82</c:v>
                </c:pt>
                <c:pt idx="1">
                  <c:v>100</c:v>
                </c:pt>
                <c:pt idx="2">
                  <c:v>93.52</c:v>
                </c:pt>
                <c:pt idx="3">
                  <c:v>92.85</c:v>
                </c:pt>
                <c:pt idx="4">
                  <c:v>100</c:v>
                </c:pt>
              </c:numCache>
            </c:numRef>
          </c:val>
          <c:extLst>
            <c:ext xmlns:c16="http://schemas.microsoft.com/office/drawing/2014/chart" uri="{C3380CC4-5D6E-409C-BE32-E72D297353CC}">
              <c16:uniqueId val="{00000000-F18F-459B-9EA9-ACF0EB9432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F18F-459B-9EA9-ACF0EB9432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152.69</c:v>
                </c:pt>
                <c:pt idx="2">
                  <c:v>150</c:v>
                </c:pt>
                <c:pt idx="3">
                  <c:v>150</c:v>
                </c:pt>
                <c:pt idx="4">
                  <c:v>152.88999999999999</c:v>
                </c:pt>
              </c:numCache>
            </c:numRef>
          </c:val>
          <c:extLst>
            <c:ext xmlns:c16="http://schemas.microsoft.com/office/drawing/2014/chart" uri="{C3380CC4-5D6E-409C-BE32-E72D297353CC}">
              <c16:uniqueId val="{00000000-AF5B-41C6-ADAB-97FBE68B6A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AF5B-41C6-ADAB-97FBE68B6A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J12" sqref="BJ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山鹿市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49397</v>
      </c>
      <c r="AM8" s="42"/>
      <c r="AN8" s="42"/>
      <c r="AO8" s="42"/>
      <c r="AP8" s="42"/>
      <c r="AQ8" s="42"/>
      <c r="AR8" s="42"/>
      <c r="AS8" s="42"/>
      <c r="AT8" s="35">
        <f>データ!T6</f>
        <v>299.69</v>
      </c>
      <c r="AU8" s="35"/>
      <c r="AV8" s="35"/>
      <c r="AW8" s="35"/>
      <c r="AX8" s="35"/>
      <c r="AY8" s="35"/>
      <c r="AZ8" s="35"/>
      <c r="BA8" s="35"/>
      <c r="BB8" s="35">
        <f>データ!U6</f>
        <v>164.83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66.92</v>
      </c>
      <c r="J10" s="35"/>
      <c r="K10" s="35"/>
      <c r="L10" s="35"/>
      <c r="M10" s="35"/>
      <c r="N10" s="35"/>
      <c r="O10" s="35"/>
      <c r="P10" s="35">
        <f>データ!P6</f>
        <v>16.22</v>
      </c>
      <c r="Q10" s="35"/>
      <c r="R10" s="35"/>
      <c r="S10" s="35"/>
      <c r="T10" s="35"/>
      <c r="U10" s="35"/>
      <c r="V10" s="35"/>
      <c r="W10" s="35">
        <f>データ!Q6</f>
        <v>89.28</v>
      </c>
      <c r="X10" s="35"/>
      <c r="Y10" s="35"/>
      <c r="Z10" s="35"/>
      <c r="AA10" s="35"/>
      <c r="AB10" s="35"/>
      <c r="AC10" s="35"/>
      <c r="AD10" s="42">
        <f>データ!R6</f>
        <v>3560</v>
      </c>
      <c r="AE10" s="42"/>
      <c r="AF10" s="42"/>
      <c r="AG10" s="42"/>
      <c r="AH10" s="42"/>
      <c r="AI10" s="42"/>
      <c r="AJ10" s="42"/>
      <c r="AK10" s="2"/>
      <c r="AL10" s="42">
        <f>データ!V6</f>
        <v>7971</v>
      </c>
      <c r="AM10" s="42"/>
      <c r="AN10" s="42"/>
      <c r="AO10" s="42"/>
      <c r="AP10" s="42"/>
      <c r="AQ10" s="42"/>
      <c r="AR10" s="42"/>
      <c r="AS10" s="42"/>
      <c r="AT10" s="35">
        <f>データ!W6</f>
        <v>2.68</v>
      </c>
      <c r="AU10" s="35"/>
      <c r="AV10" s="35"/>
      <c r="AW10" s="35"/>
      <c r="AX10" s="35"/>
      <c r="AY10" s="35"/>
      <c r="AZ10" s="35"/>
      <c r="BA10" s="35"/>
      <c r="BB10" s="35">
        <f>データ!X6</f>
        <v>2974.25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115</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u0nU2E5wZ1PEYJS2nDHG8MQtQZ9WEO9M2G38/SDmgqhdEVs14MirJ8xvRz3VIY6w/abksn3dYxdZrhsvC7PX7w==" saltValue="hm4s9tXMr0T1w5CfntdIj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432083</v>
      </c>
      <c r="D6" s="19">
        <f t="shared" si="3"/>
        <v>46</v>
      </c>
      <c r="E6" s="19">
        <f t="shared" si="3"/>
        <v>17</v>
      </c>
      <c r="F6" s="19">
        <f t="shared" si="3"/>
        <v>4</v>
      </c>
      <c r="G6" s="19">
        <f t="shared" si="3"/>
        <v>0</v>
      </c>
      <c r="H6" s="19" t="str">
        <f t="shared" si="3"/>
        <v>熊本県　山鹿市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66.92</v>
      </c>
      <c r="P6" s="20">
        <f t="shared" si="3"/>
        <v>16.22</v>
      </c>
      <c r="Q6" s="20">
        <f t="shared" si="3"/>
        <v>89.28</v>
      </c>
      <c r="R6" s="20">
        <f t="shared" si="3"/>
        <v>3560</v>
      </c>
      <c r="S6" s="20">
        <f t="shared" si="3"/>
        <v>49397</v>
      </c>
      <c r="T6" s="20">
        <f t="shared" si="3"/>
        <v>299.69</v>
      </c>
      <c r="U6" s="20">
        <f t="shared" si="3"/>
        <v>164.83</v>
      </c>
      <c r="V6" s="20">
        <f t="shared" si="3"/>
        <v>7971</v>
      </c>
      <c r="W6" s="20">
        <f t="shared" si="3"/>
        <v>2.68</v>
      </c>
      <c r="X6" s="20">
        <f t="shared" si="3"/>
        <v>2974.25</v>
      </c>
      <c r="Y6" s="21">
        <f>IF(Y7="",NA(),Y7)</f>
        <v>100.17</v>
      </c>
      <c r="Z6" s="21">
        <f t="shared" ref="Z6:AH6" si="4">IF(Z7="",NA(),Z7)</f>
        <v>94.43</v>
      </c>
      <c r="AA6" s="21">
        <f t="shared" si="4"/>
        <v>80.59</v>
      </c>
      <c r="AB6" s="21">
        <f t="shared" si="4"/>
        <v>103.89</v>
      </c>
      <c r="AC6" s="21">
        <f t="shared" si="4"/>
        <v>104.06</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30.53</v>
      </c>
      <c r="AV6" s="21">
        <f t="shared" ref="AV6:BD6" si="6">IF(AV7="",NA(),AV7)</f>
        <v>7.01</v>
      </c>
      <c r="AW6" s="21">
        <f t="shared" si="6"/>
        <v>14.52</v>
      </c>
      <c r="AX6" s="21">
        <f t="shared" si="6"/>
        <v>13.17</v>
      </c>
      <c r="AY6" s="21">
        <f t="shared" si="6"/>
        <v>-0.43</v>
      </c>
      <c r="AZ6" s="21">
        <f t="shared" si="6"/>
        <v>49.18</v>
      </c>
      <c r="BA6" s="21">
        <f t="shared" si="6"/>
        <v>47.72</v>
      </c>
      <c r="BB6" s="21">
        <f t="shared" si="6"/>
        <v>44.24</v>
      </c>
      <c r="BC6" s="21">
        <f t="shared" si="6"/>
        <v>43.07</v>
      </c>
      <c r="BD6" s="21">
        <f t="shared" si="6"/>
        <v>45.42</v>
      </c>
      <c r="BE6" s="20" t="str">
        <f>IF(BE7="","",IF(BE7="-","【-】","【"&amp;SUBSTITUTE(TEXT(BE7,"#,##0.00"),"-","△")&amp;"】"))</f>
        <v>【44.25】</v>
      </c>
      <c r="BF6" s="21">
        <f>IF(BF7="",NA(),BF7)</f>
        <v>739.36</v>
      </c>
      <c r="BG6" s="21">
        <f t="shared" ref="BG6:BO6" si="7">IF(BG7="",NA(),BG7)</f>
        <v>686.33</v>
      </c>
      <c r="BH6" s="21">
        <f t="shared" si="7"/>
        <v>618.71</v>
      </c>
      <c r="BI6" s="21">
        <f t="shared" si="7"/>
        <v>604.54999999999995</v>
      </c>
      <c r="BJ6" s="21">
        <f t="shared" si="7"/>
        <v>588.71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94.82</v>
      </c>
      <c r="BR6" s="21">
        <f t="shared" ref="BR6:BZ6" si="8">IF(BR7="",NA(),BR7)</f>
        <v>100</v>
      </c>
      <c r="BS6" s="21">
        <f t="shared" si="8"/>
        <v>93.52</v>
      </c>
      <c r="BT6" s="21">
        <f t="shared" si="8"/>
        <v>92.85</v>
      </c>
      <c r="BU6" s="21">
        <f t="shared" si="8"/>
        <v>100</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150</v>
      </c>
      <c r="CC6" s="21">
        <f t="shared" ref="CC6:CK6" si="9">IF(CC7="",NA(),CC7)</f>
        <v>152.69</v>
      </c>
      <c r="CD6" s="21">
        <f t="shared" si="9"/>
        <v>150</v>
      </c>
      <c r="CE6" s="21">
        <f t="shared" si="9"/>
        <v>150</v>
      </c>
      <c r="CF6" s="21">
        <f t="shared" si="9"/>
        <v>152.88999999999999</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67.87</v>
      </c>
      <c r="CY6" s="21">
        <f t="shared" ref="CY6:DG6" si="11">IF(CY7="",NA(),CY7)</f>
        <v>69.05</v>
      </c>
      <c r="CZ6" s="21">
        <f t="shared" si="11"/>
        <v>71.08</v>
      </c>
      <c r="DA6" s="21">
        <f t="shared" si="11"/>
        <v>71.98</v>
      </c>
      <c r="DB6" s="21">
        <f t="shared" si="11"/>
        <v>72.459999999999994</v>
      </c>
      <c r="DC6" s="21">
        <f t="shared" si="11"/>
        <v>83.32</v>
      </c>
      <c r="DD6" s="21">
        <f t="shared" si="11"/>
        <v>83.75</v>
      </c>
      <c r="DE6" s="21">
        <f t="shared" si="11"/>
        <v>84.19</v>
      </c>
      <c r="DF6" s="21">
        <f t="shared" si="11"/>
        <v>84.34</v>
      </c>
      <c r="DG6" s="21">
        <f t="shared" si="11"/>
        <v>84.34</v>
      </c>
      <c r="DH6" s="20" t="str">
        <f>IF(DH7="","",IF(DH7="-","【-】","【"&amp;SUBSTITUTE(TEXT(DH7,"#,##0.00"),"-","△")&amp;"】"))</f>
        <v>【85.67】</v>
      </c>
      <c r="DI6" s="21">
        <f>IF(DI7="",NA(),DI7)</f>
        <v>31.43</v>
      </c>
      <c r="DJ6" s="21">
        <f t="shared" ref="DJ6:DR6" si="12">IF(DJ7="",NA(),DJ7)</f>
        <v>33.42</v>
      </c>
      <c r="DK6" s="21">
        <f t="shared" si="12"/>
        <v>35.47</v>
      </c>
      <c r="DL6" s="21">
        <f t="shared" si="12"/>
        <v>29.64</v>
      </c>
      <c r="DM6" s="21">
        <f t="shared" si="12"/>
        <v>31.85</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432083</v>
      </c>
      <c r="D7" s="23">
        <v>46</v>
      </c>
      <c r="E7" s="23">
        <v>17</v>
      </c>
      <c r="F7" s="23">
        <v>4</v>
      </c>
      <c r="G7" s="23">
        <v>0</v>
      </c>
      <c r="H7" s="23" t="s">
        <v>96</v>
      </c>
      <c r="I7" s="23" t="s">
        <v>97</v>
      </c>
      <c r="J7" s="23" t="s">
        <v>98</v>
      </c>
      <c r="K7" s="23" t="s">
        <v>99</v>
      </c>
      <c r="L7" s="23" t="s">
        <v>100</v>
      </c>
      <c r="M7" s="23" t="s">
        <v>101</v>
      </c>
      <c r="N7" s="24" t="s">
        <v>102</v>
      </c>
      <c r="O7" s="24">
        <v>66.92</v>
      </c>
      <c r="P7" s="24">
        <v>16.22</v>
      </c>
      <c r="Q7" s="24">
        <v>89.28</v>
      </c>
      <c r="R7" s="24">
        <v>3560</v>
      </c>
      <c r="S7" s="24">
        <v>49397</v>
      </c>
      <c r="T7" s="24">
        <v>299.69</v>
      </c>
      <c r="U7" s="24">
        <v>164.83</v>
      </c>
      <c r="V7" s="24">
        <v>7971</v>
      </c>
      <c r="W7" s="24">
        <v>2.68</v>
      </c>
      <c r="X7" s="24">
        <v>2974.25</v>
      </c>
      <c r="Y7" s="24">
        <v>100.17</v>
      </c>
      <c r="Z7" s="24">
        <v>94.43</v>
      </c>
      <c r="AA7" s="24">
        <v>80.59</v>
      </c>
      <c r="AB7" s="24">
        <v>103.89</v>
      </c>
      <c r="AC7" s="24">
        <v>104.06</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30.53</v>
      </c>
      <c r="AV7" s="24">
        <v>7.01</v>
      </c>
      <c r="AW7" s="24">
        <v>14.52</v>
      </c>
      <c r="AX7" s="24">
        <v>13.17</v>
      </c>
      <c r="AY7" s="24">
        <v>-0.43</v>
      </c>
      <c r="AZ7" s="24">
        <v>49.18</v>
      </c>
      <c r="BA7" s="24">
        <v>47.72</v>
      </c>
      <c r="BB7" s="24">
        <v>44.24</v>
      </c>
      <c r="BC7" s="24">
        <v>43.07</v>
      </c>
      <c r="BD7" s="24">
        <v>45.42</v>
      </c>
      <c r="BE7" s="24">
        <v>44.25</v>
      </c>
      <c r="BF7" s="24">
        <v>739.36</v>
      </c>
      <c r="BG7" s="24">
        <v>686.33</v>
      </c>
      <c r="BH7" s="24">
        <v>618.71</v>
      </c>
      <c r="BI7" s="24">
        <v>604.54999999999995</v>
      </c>
      <c r="BJ7" s="24">
        <v>588.71</v>
      </c>
      <c r="BK7" s="24">
        <v>1194.1500000000001</v>
      </c>
      <c r="BL7" s="24">
        <v>1206.79</v>
      </c>
      <c r="BM7" s="24">
        <v>1258.43</v>
      </c>
      <c r="BN7" s="24">
        <v>1163.75</v>
      </c>
      <c r="BO7" s="24">
        <v>1195.47</v>
      </c>
      <c r="BP7" s="24">
        <v>1182.1099999999999</v>
      </c>
      <c r="BQ7" s="24">
        <v>94.82</v>
      </c>
      <c r="BR7" s="24">
        <v>100</v>
      </c>
      <c r="BS7" s="24">
        <v>93.52</v>
      </c>
      <c r="BT7" s="24">
        <v>92.85</v>
      </c>
      <c r="BU7" s="24">
        <v>100</v>
      </c>
      <c r="BV7" s="24">
        <v>72.260000000000005</v>
      </c>
      <c r="BW7" s="24">
        <v>71.84</v>
      </c>
      <c r="BX7" s="24">
        <v>73.36</v>
      </c>
      <c r="BY7" s="24">
        <v>72.599999999999994</v>
      </c>
      <c r="BZ7" s="24">
        <v>69.430000000000007</v>
      </c>
      <c r="CA7" s="24">
        <v>73.78</v>
      </c>
      <c r="CB7" s="24">
        <v>150</v>
      </c>
      <c r="CC7" s="24">
        <v>152.69</v>
      </c>
      <c r="CD7" s="24">
        <v>150</v>
      </c>
      <c r="CE7" s="24">
        <v>150</v>
      </c>
      <c r="CF7" s="24">
        <v>152.88999999999999</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67.87</v>
      </c>
      <c r="CY7" s="24">
        <v>69.05</v>
      </c>
      <c r="CZ7" s="24">
        <v>71.08</v>
      </c>
      <c r="DA7" s="24">
        <v>71.98</v>
      </c>
      <c r="DB7" s="24">
        <v>72.459999999999994</v>
      </c>
      <c r="DC7" s="24">
        <v>83.32</v>
      </c>
      <c r="DD7" s="24">
        <v>83.75</v>
      </c>
      <c r="DE7" s="24">
        <v>84.19</v>
      </c>
      <c r="DF7" s="24">
        <v>84.34</v>
      </c>
      <c r="DG7" s="24">
        <v>84.34</v>
      </c>
      <c r="DH7" s="24">
        <v>85.67</v>
      </c>
      <c r="DI7" s="24">
        <v>31.43</v>
      </c>
      <c r="DJ7" s="24">
        <v>33.42</v>
      </c>
      <c r="DK7" s="24">
        <v>35.47</v>
      </c>
      <c r="DL7" s="24">
        <v>29.64</v>
      </c>
      <c r="DM7" s="24">
        <v>31.85</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古川 隆之</cp:lastModifiedBy>
  <cp:lastPrinted>2024-01-30T03:55:53Z</cp:lastPrinted>
  <dcterms:created xsi:type="dcterms:W3CDTF">2023-12-12T00:58:56Z</dcterms:created>
  <dcterms:modified xsi:type="dcterms:W3CDTF">2024-01-30T03:55:56Z</dcterms:modified>
  <cp:category/>
</cp:coreProperties>
</file>