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192.168.21.201\public\【10　下水道課】\【令和5年度】\【調査・報告関係(森下)】\【県市町村課：131〆】公営企業に係る経営比較分析表（令和４年度決算）の分析等について（依頼）\提出\"/>
    </mc:Choice>
  </mc:AlternateContent>
  <xr:revisionPtr revIDLastSave="0" documentId="13_ncr:1_{C3A60902-E162-44BB-8260-C0E0FBEE27D2}" xr6:coauthVersionLast="47" xr6:coauthVersionMax="47" xr10:uidLastSave="{00000000-0000-0000-0000-000000000000}"/>
  <workbookProtection workbookAlgorithmName="SHA-512" workbookHashValue="aTK7NNUxAvQ8BKFGMcY24tOYSbOwsix4+KP/979yx+4RUaErF2HSAQyUcHiM1uIwhso+Zx58Ot129PnbVF7QeA==" workbookSaltValue="rj3pEaREBrqPI+XFj5apyg=="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P10" i="4"/>
  <c r="I10" i="4"/>
  <c r="AT8" i="4"/>
  <c r="AL8" i="4"/>
  <c r="W8" i="4"/>
  <c r="P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<sst xmlns="http://schemas.openxmlformats.org/spreadsheetml/2006/main" count="231" uniqueCount="118">
  <si>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</si>
  <si>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</si>
  <si>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</si>
  <si>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</si>
  <si>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</si>
  <si>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</si>
  <si>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</si>
  <si>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</si>
  <si>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</si>
  <si>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</si>
  <si>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</si>
  <si>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</si>
  <si>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</si>
  <si>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</si>
  <si>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</si>
  <si>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</si>
  <si>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</si>
  <si>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</si>
  <si>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</si>
  <si>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</si>
  <si>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</si>
  <si>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</si>
  <si>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</si>
  <si>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</si>
  <si>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</si>
  <si>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</si>
  <si>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</si>
  <si>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</si>
  <si>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</si>
  <si>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</si>
  <si>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</si>
  <si>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</si>
  <si>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</si>
  <si>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</si>
  <si>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</si>
  <si>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</si>
  <si>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</si>
  <si>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</si>
  <si>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</si>
  <si>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</si>
  <si>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</si>
  <si>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</si>
  <si>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</si>
  <si>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</si>
  <si>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</si>
  <si>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</si>
  <si>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</si>
  <si>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</si>
  <si>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</si>
  <si>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</si>
  <si>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</si>
  <si>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</si>
  <si>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</si>
  <si>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</si>
  <si>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</si>
  <si>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</si>
  <si>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</si>
  <si>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</si>
  <si>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</si>
  <si>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</si>
  <si>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</si>
  <si>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</si>
  <si>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</si>
  <si>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</si>
  <si>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</si>
  <si>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</si>
  <si>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</si>
  <si>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</si>
  <si>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</si>
  <si>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</si>
  <si>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</si>
  <si>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</si>
  <si>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</si>
  <si>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</si>
  <si>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</si>
  <si>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</si>
  <si>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</si>
  <si>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</si>
  <si>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</si>
  <si>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</si>
  <si>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</si>
  <si>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</si>
  <si>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</si>
  <si>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</si>
  <si>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</si>
  <si>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</si>
  <si>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</si>
  <si>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</si>
  <si>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</si>
  <si>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</si>
  <si>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</si>
  <si>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</si>
  <si>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</si>
  <si>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</si>
  <si>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</si>
  <si>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</si>
  <si>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</si>
  <si>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</si>
  <si>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</si>
  <si>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</si>
  <si>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</si>
  <si>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</si>
  <si>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</si>
  <si>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</si>
  <si>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</si>
  <si>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</si>
  <si>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</si>
  <si>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</si>
  <si>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</si>
  <si>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</si>
  <si>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</si>
  <si>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</si>
  <si>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</si>
  <si>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</si>
  <si>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</si>
  <si>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有形固定資産減価償却率」は22.63％と類似団体平均より低い値となっていますが、これは法適用6年目であり、減価償却累計額が少ないことに起因するもので、今後も上昇していく見込みです。公共下水道事業は昭和51年度に着手し昭和60年度に供用を開始したため、当町で布設した管渠に法定耐用年数を経過した管渠はありませんが、開発行為等で民間が布設し、寄付に伴い町で管理している管渠に法定耐用年数を超えた管渠がありますので「管渠老朽化率」は0.34％となりました。「管渠改善率」は、令和4年度に管渠の布設替工事を行ったため、0.11％となっています。</t>
    <phoneticPr fontId="4"/>
  </si>
  <si>
    <t>経営の健全性を示す「経常収支比率」は、健全経営の水準とされる100％を上回っており、「経費回収率」についても類似団体平均を大きく上回る129.73％で汚水処理にかかる費用を使用料で賄えている状況となっています。「流動負債」は企業債償還金が多額であることにより、42.35％と類似団体平均を大きく下回っているが、年々上昇しており、今後も企業債償還の進捗により上昇していく見込みとなっています。「企業債残高対事業規模比率」については類似団体平均を下回っておりますが、今後も施設の改築更新事業の財源として企業債の借入れが必要となりますので、ストックマネジメント計画や経営戦略など様々な計画を踏まえて適切な借入れに努めていきます。「汚水処理原価」については134.07円で類似団体平均を若干下回っている状況であり、今後も効率的な事業執行を行い汚水処理費の削減に努めていきます。「施設利用率」を算定する際に使用する晴天時一日平均処理水量については、令和2年度より玉名市岱明処理区からの流入水を含めたため、大幅に上昇しましたが類似団体平均を下回っており、今後も人口減少や節水家電の普及に伴い下降していく見込みとなっています。</t>
    <rPh sb="330" eb="331">
      <t>エン</t>
    </rPh>
    <phoneticPr fontId="4"/>
  </si>
  <si>
    <t>供用開始から40年近く経過し、今後も老朽化した処理場・管渠の改築更新費用が多額になるものと見込まれるため、管渠においてもストックマネジメント計画に基づく更新計画を策定し、計画的な改築更新を行うとともに一層の諸経費の節減や効率的な事業執行を行い、将来にわたる安定的なサービスの提供に努めてまいります。</t>
    <rPh sb="76" eb="78">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</si>
</sst>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0.51</c:v>
                </c:pt>
                <c:pt idx="2">
                  <c:v>0.08</c:v>
                </c:pt>
                <c:pt idx="3">
                  <c:v>0.15</c:v>
                </c:pt>
                <c:pt idx="4">
                  <c:v>0.11</c:v>
                </c:pt>
              </c:numCache>
            </c:numRef>
          </c:val>
          <c:extLst>
            <c:ext xmlns:c16="http://schemas.microsoft.com/office/drawing/2014/chart" uri="{C3380CC4-5D6E-409C-BE32-E72D297353CC}">
              <c16:uniqueId val="{00000000-9D54-4780-848F-2F5E1645D2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9D54-4780-848F-2F5E1645D2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25.72</c:v>
                </c:pt>
                <c:pt idx="1">
                  <c:v>24.62</c:v>
                </c:pt>
                <c:pt idx="2">
                  <c:v>49.22</c:v>
                </c:pt>
                <c:pt idx="3">
                  <c:v>47.73</c:v>
                </c:pt>
                <c:pt idx="4">
                  <c:v>46.84</c:v>
                </c:pt>
              </c:numCache>
            </c:numRef>
          </c:val>
          <c:extLst>
            <c:ext xmlns:c16="http://schemas.microsoft.com/office/drawing/2014/chart" uri="{C3380CC4-5D6E-409C-BE32-E72D297353CC}">
              <c16:uniqueId val="{00000000-51DB-45BD-8BD3-414B0FC32F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51DB-45BD-8BD3-414B0FC32F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91.06</c:v>
                </c:pt>
                <c:pt idx="1">
                  <c:v>91.58</c:v>
                </c:pt>
                <c:pt idx="2">
                  <c:v>92.07</c:v>
                </c:pt>
                <c:pt idx="3">
                  <c:v>92.23</c:v>
                </c:pt>
                <c:pt idx="4">
                  <c:v>92.7</c:v>
                </c:pt>
              </c:numCache>
            </c:numRef>
          </c:val>
          <c:extLst>
            <c:ext xmlns:c16="http://schemas.microsoft.com/office/drawing/2014/chart" uri="{C3380CC4-5D6E-409C-BE32-E72D297353CC}">
              <c16:uniqueId val="{00000000-8520-43FE-96FE-38A08356BC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8520-43FE-96FE-38A08356BC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105.43</c:v>
                </c:pt>
                <c:pt idx="1">
                  <c:v>106.06</c:v>
                </c:pt>
                <c:pt idx="2">
                  <c:v>107.19</c:v>
                </c:pt>
                <c:pt idx="3">
                  <c:v>106.08</c:v>
                </c:pt>
                <c:pt idx="4">
                  <c:v>106.53</c:v>
                </c:pt>
              </c:numCache>
            </c:numRef>
          </c:val>
          <c:extLst>
            <c:ext xmlns:c16="http://schemas.microsoft.com/office/drawing/2014/chart" uri="{C3380CC4-5D6E-409C-BE32-E72D297353CC}">
              <c16:uniqueId val="{00000000-5A2E-4270-BF05-FA6059A1435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105.06</c:v>
                </c:pt>
                <c:pt idx="1">
                  <c:v>106.81</c:v>
                </c:pt>
                <c:pt idx="2">
                  <c:v>106.5</c:v>
                </c:pt>
                <c:pt idx="3">
                  <c:v>106.22</c:v>
                </c:pt>
                <c:pt idx="4">
                  <c:v>107.01</c:v>
                </c:pt>
              </c:numCache>
            </c:numRef>
          </c:val>
          <c:smooth val="0"/>
          <c:extLst>
            <c:ext xmlns:c16="http://schemas.microsoft.com/office/drawing/2014/chart" uri="{C3380CC4-5D6E-409C-BE32-E72D297353CC}">
              <c16:uniqueId val="{00000001-5A2E-4270-BF05-FA6059A1435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8.08</c:v>
                </c:pt>
                <c:pt idx="1">
                  <c:v>11.9</c:v>
                </c:pt>
                <c:pt idx="2">
                  <c:v>15.72</c:v>
                </c:pt>
                <c:pt idx="3">
                  <c:v>19.399999999999999</c:v>
                </c:pt>
                <c:pt idx="4">
                  <c:v>22.63</c:v>
                </c:pt>
              </c:numCache>
            </c:numRef>
          </c:val>
          <c:extLst>
            <c:ext xmlns:c16="http://schemas.microsoft.com/office/drawing/2014/chart" uri="{C3380CC4-5D6E-409C-BE32-E72D297353CC}">
              <c16:uniqueId val="{00000000-CA6E-49CF-A82E-3C75827FFD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29.23</c:v>
                </c:pt>
                <c:pt idx="2">
                  <c:v>20.78</c:v>
                </c:pt>
                <c:pt idx="3">
                  <c:v>23.54</c:v>
                </c:pt>
                <c:pt idx="4">
                  <c:v>25.86</c:v>
                </c:pt>
              </c:numCache>
            </c:numRef>
          </c:val>
          <c:smooth val="0"/>
          <c:extLst>
            <c:ext xmlns:c16="http://schemas.microsoft.com/office/drawing/2014/chart" uri="{C3380CC4-5D6E-409C-BE32-E72D297353CC}">
              <c16:uniqueId val="{00000001-CA6E-49CF-A82E-3C75827FFD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quot;-&quot;">
                  <c:v>0.34</c:v>
                </c:pt>
              </c:numCache>
            </c:numRef>
          </c:val>
          <c:extLst>
            <c:ext xmlns:c16="http://schemas.microsoft.com/office/drawing/2014/chart" uri="{C3380CC4-5D6E-409C-BE32-E72D297353CC}">
              <c16:uniqueId val="{00000000-2930-44A7-851C-748647545F8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1.83</c:v>
                </c:pt>
                <c:pt idx="1">
                  <c:v>1.37</c:v>
                </c:pt>
                <c:pt idx="2">
                  <c:v>1.34</c:v>
                </c:pt>
                <c:pt idx="3">
                  <c:v>1.5</c:v>
                </c:pt>
                <c:pt idx="4">
                  <c:v>1.4</c:v>
                </c:pt>
              </c:numCache>
            </c:numRef>
          </c:val>
          <c:smooth val="0"/>
          <c:extLst>
            <c:ext xmlns:c16="http://schemas.microsoft.com/office/drawing/2014/chart" uri="{C3380CC4-5D6E-409C-BE32-E72D297353CC}">
              <c16:uniqueId val="{00000001-2930-44A7-851C-748647545F8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DF-42E9-A6CD-7A4B37B16F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41.56</c:v>
                </c:pt>
                <c:pt idx="1">
                  <c:v>34.4</c:v>
                </c:pt>
                <c:pt idx="2">
                  <c:v>18.36</c:v>
                </c:pt>
                <c:pt idx="3">
                  <c:v>18.010000000000002</c:v>
                </c:pt>
                <c:pt idx="4">
                  <c:v>23.86</c:v>
                </c:pt>
              </c:numCache>
            </c:numRef>
          </c:val>
          <c:smooth val="0"/>
          <c:extLst>
            <c:ext xmlns:c16="http://schemas.microsoft.com/office/drawing/2014/chart" uri="{C3380CC4-5D6E-409C-BE32-E72D297353CC}">
              <c16:uniqueId val="{00000001-EEDF-42E9-A6CD-7A4B37B16F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38.36</c:v>
                </c:pt>
                <c:pt idx="1">
                  <c:v>25.86</c:v>
                </c:pt>
                <c:pt idx="2">
                  <c:v>29.94</c:v>
                </c:pt>
                <c:pt idx="3">
                  <c:v>35.229999999999997</c:v>
                </c:pt>
                <c:pt idx="4">
                  <c:v>42.35</c:v>
                </c:pt>
              </c:numCache>
            </c:numRef>
          </c:val>
          <c:extLst>
            <c:ext xmlns:c16="http://schemas.microsoft.com/office/drawing/2014/chart" uri="{C3380CC4-5D6E-409C-BE32-E72D297353CC}">
              <c16:uniqueId val="{00000000-7C79-40B0-9891-293F9E2C42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80.81</c:v>
                </c:pt>
                <c:pt idx="1">
                  <c:v>68.17</c:v>
                </c:pt>
                <c:pt idx="2">
                  <c:v>55.6</c:v>
                </c:pt>
                <c:pt idx="3">
                  <c:v>59.4</c:v>
                </c:pt>
                <c:pt idx="4">
                  <c:v>68.27</c:v>
                </c:pt>
              </c:numCache>
            </c:numRef>
          </c:val>
          <c:smooth val="0"/>
          <c:extLst>
            <c:ext xmlns:c16="http://schemas.microsoft.com/office/drawing/2014/chart" uri="{C3380CC4-5D6E-409C-BE32-E72D297353CC}">
              <c16:uniqueId val="{00000001-7C79-40B0-9891-293F9E2C42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1872.77</c:v>
                </c:pt>
                <c:pt idx="1">
                  <c:v>1757.85</c:v>
                </c:pt>
                <c:pt idx="2">
                  <c:v>733.94</c:v>
                </c:pt>
                <c:pt idx="3">
                  <c:v>671.43</c:v>
                </c:pt>
                <c:pt idx="4">
                  <c:v>551.79999999999995</c:v>
                </c:pt>
              </c:numCache>
            </c:numRef>
          </c:val>
          <c:extLst>
            <c:ext xmlns:c16="http://schemas.microsoft.com/office/drawing/2014/chart" uri="{C3380CC4-5D6E-409C-BE32-E72D297353CC}">
              <c16:uniqueId val="{00000000-EBFB-4CF0-A08E-690FD9BC575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EBFB-4CF0-A08E-690FD9BC575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123.26</c:v>
                </c:pt>
                <c:pt idx="1">
                  <c:v>126.82</c:v>
                </c:pt>
                <c:pt idx="2">
                  <c:v>133.12</c:v>
                </c:pt>
                <c:pt idx="3">
                  <c:v>126.15</c:v>
                </c:pt>
                <c:pt idx="4">
                  <c:v>129.72999999999999</c:v>
                </c:pt>
              </c:numCache>
            </c:numRef>
          </c:val>
          <c:extLst>
            <c:ext xmlns:c16="http://schemas.microsoft.com/office/drawing/2014/chart" uri="{C3380CC4-5D6E-409C-BE32-E72D297353CC}">
              <c16:uniqueId val="{00000000-109C-4966-BC8D-B41A399880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109C-4966-BC8D-B41A399880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142.28</c:v>
                </c:pt>
                <c:pt idx="1">
                  <c:v>137.96</c:v>
                </c:pt>
                <c:pt idx="2">
                  <c:v>130.38999999999999</c:v>
                </c:pt>
                <c:pt idx="3">
                  <c:v>137.37</c:v>
                </c:pt>
                <c:pt idx="4">
                  <c:v>134.07</c:v>
                </c:pt>
              </c:numCache>
            </c:numRef>
          </c:val>
          <c:extLst>
            <c:ext xmlns:c16="http://schemas.microsoft.com/office/drawing/2014/chart" uri="{C3380CC4-5D6E-409C-BE32-E72D297353CC}">
              <c16:uniqueId val="{00000000-BECF-4FB6-A387-45B94E0A250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BECF-4FB6-A387-45B94E0A250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47" zoomScaleNormal="100" workbookViewId="0">
      <selection activeCell="CC69" sqref="CC6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熊本県　長洲町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5">
        <f>データ!S6</f>
        <v>15506</v>
      </c>
      <c r="AM8" s="45"/>
      <c r="AN8" s="45"/>
      <c r="AO8" s="45"/>
      <c r="AP8" s="45"/>
      <c r="AQ8" s="45"/>
      <c r="AR8" s="45"/>
      <c r="AS8" s="45"/>
      <c r="AT8" s="46">
        <f>データ!T6</f>
        <v>19.440000000000001</v>
      </c>
      <c r="AU8" s="46"/>
      <c r="AV8" s="46"/>
      <c r="AW8" s="46"/>
      <c r="AX8" s="46"/>
      <c r="AY8" s="46"/>
      <c r="AZ8" s="46"/>
      <c r="BA8" s="46"/>
      <c r="BB8" s="46">
        <f>データ!U6</f>
        <v>797.63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63.16</v>
      </c>
      <c r="J10" s="46"/>
      <c r="K10" s="46"/>
      <c r="L10" s="46"/>
      <c r="M10" s="46"/>
      <c r="N10" s="46"/>
      <c r="O10" s="46"/>
      <c r="P10" s="46">
        <f>データ!P6</f>
        <v>96.25</v>
      </c>
      <c r="Q10" s="46"/>
      <c r="R10" s="46"/>
      <c r="S10" s="46"/>
      <c r="T10" s="46"/>
      <c r="U10" s="46"/>
      <c r="V10" s="46"/>
      <c r="W10" s="46">
        <f>データ!Q6</f>
        <v>94.41</v>
      </c>
      <c r="X10" s="46"/>
      <c r="Y10" s="46"/>
      <c r="Z10" s="46"/>
      <c r="AA10" s="46"/>
      <c r="AB10" s="46"/>
      <c r="AC10" s="46"/>
      <c r="AD10" s="45">
        <f>データ!R6</f>
        <v>3517</v>
      </c>
      <c r="AE10" s="45"/>
      <c r="AF10" s="45"/>
      <c r="AG10" s="45"/>
      <c r="AH10" s="45"/>
      <c r="AI10" s="45"/>
      <c r="AJ10" s="45"/>
      <c r="AK10" s="2"/>
      <c r="AL10" s="45">
        <f>データ!V6</f>
        <v>14852</v>
      </c>
      <c r="AM10" s="45"/>
      <c r="AN10" s="45"/>
      <c r="AO10" s="45"/>
      <c r="AP10" s="45"/>
      <c r="AQ10" s="45"/>
      <c r="AR10" s="45"/>
      <c r="AS10" s="45"/>
      <c r="AT10" s="46">
        <f>データ!W6</f>
        <v>5.22</v>
      </c>
      <c r="AU10" s="46"/>
      <c r="AV10" s="46"/>
      <c r="AW10" s="46"/>
      <c r="AX10" s="46"/>
      <c r="AY10" s="46"/>
      <c r="AZ10" s="46"/>
      <c r="BA10" s="46"/>
      <c r="BB10" s="46">
        <f>データ!X6</f>
        <v>2845.21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eBMe2mfUwWlzA3uniyq5kCaossSRyAVetgf0pyErITeaiUmGeqRvLMN9TeGeDlM8bFqwRTRzp5Uk64aCNFwdYw==" saltValue="/S+sT4IN1UzJMTyDYDFY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433683</v>
      </c>
      <c r="D6" s="19">
        <f t="shared" si="3"/>
        <v>46</v>
      </c>
      <c r="E6" s="19">
        <f t="shared" si="3"/>
        <v>17</v>
      </c>
      <c r="F6" s="19">
        <f t="shared" si="3"/>
        <v>1</v>
      </c>
      <c r="G6" s="19">
        <f t="shared" si="3"/>
        <v>0</v>
      </c>
      <c r="H6" s="19" t="str">
        <f t="shared" si="3"/>
        <v>熊本県　長洲町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63.16</v>
      </c>
      <c r="P6" s="20">
        <f t="shared" si="3"/>
        <v>96.25</v>
      </c>
      <c r="Q6" s="20">
        <f t="shared" si="3"/>
        <v>94.41</v>
      </c>
      <c r="R6" s="20">
        <f t="shared" si="3"/>
        <v>3517</v>
      </c>
      <c r="S6" s="20">
        <f t="shared" si="3"/>
        <v>15506</v>
      </c>
      <c r="T6" s="20">
        <f t="shared" si="3"/>
        <v>19.440000000000001</v>
      </c>
      <c r="U6" s="20">
        <f t="shared" si="3"/>
        <v>797.63</v>
      </c>
      <c r="V6" s="20">
        <f t="shared" si="3"/>
        <v>14852</v>
      </c>
      <c r="W6" s="20">
        <f t="shared" si="3"/>
        <v>5.22</v>
      </c>
      <c r="X6" s="20">
        <f t="shared" si="3"/>
        <v>2845.21</v>
      </c>
      <c r="Y6" s="21">
        <f>IF(Y7="",NA(),Y7)</f>
        <v>105.43</v>
      </c>
      <c r="Z6" s="21">
        <f t="shared" ref="Z6:AH6" si="4">IF(Z7="",NA(),Z7)</f>
        <v>106.06</v>
      </c>
      <c r="AA6" s="21">
        <f t="shared" si="4"/>
        <v>107.19</v>
      </c>
      <c r="AB6" s="21">
        <f t="shared" si="4"/>
        <v>106.08</v>
      </c>
      <c r="AC6" s="21">
        <f t="shared" si="4"/>
        <v>106.53</v>
      </c>
      <c r="AD6" s="21">
        <f t="shared" si="4"/>
        <v>105.06</v>
      </c>
      <c r="AE6" s="21">
        <f t="shared" si="4"/>
        <v>106.81</v>
      </c>
      <c r="AF6" s="21">
        <f t="shared" si="4"/>
        <v>106.5</v>
      </c>
      <c r="AG6" s="21">
        <f t="shared" si="4"/>
        <v>106.22</v>
      </c>
      <c r="AH6" s="21">
        <f t="shared" si="4"/>
        <v>107.01</v>
      </c>
      <c r="AI6" s="20" t="str">
        <f>IF(AI7="","",IF(AI7="-","【-】","【"&amp;SUBSTITUTE(TEXT(AI7,"#,##0.00"),"-","△")&amp;"】"))</f>
        <v>【106.11】</v>
      </c>
      <c r="AJ6" s="20">
        <f>IF(AJ7="",NA(),AJ7)</f>
        <v>0</v>
      </c>
      <c r="AK6" s="20">
        <f t="shared" ref="AK6:AS6" si="5">IF(AK7="",NA(),AK7)</f>
        <v>0</v>
      </c>
      <c r="AL6" s="20">
        <f t="shared" si="5"/>
        <v>0</v>
      </c>
      <c r="AM6" s="20">
        <f t="shared" si="5"/>
        <v>0</v>
      </c>
      <c r="AN6" s="20">
        <f t="shared" si="5"/>
        <v>0</v>
      </c>
      <c r="AO6" s="21">
        <f t="shared" si="5"/>
        <v>41.56</v>
      </c>
      <c r="AP6" s="21">
        <f t="shared" si="5"/>
        <v>34.4</v>
      </c>
      <c r="AQ6" s="21">
        <f t="shared" si="5"/>
        <v>18.36</v>
      </c>
      <c r="AR6" s="21">
        <f t="shared" si="5"/>
        <v>18.010000000000002</v>
      </c>
      <c r="AS6" s="21">
        <f t="shared" si="5"/>
        <v>23.86</v>
      </c>
      <c r="AT6" s="20" t="str">
        <f>IF(AT7="","",IF(AT7="-","【-】","【"&amp;SUBSTITUTE(TEXT(AT7,"#,##0.00"),"-","△")&amp;"】"))</f>
        <v>【3.15】</v>
      </c>
      <c r="AU6" s="21">
        <f>IF(AU7="",NA(),AU7)</f>
        <v>38.36</v>
      </c>
      <c r="AV6" s="21">
        <f t="shared" ref="AV6:BD6" si="6">IF(AV7="",NA(),AV7)</f>
        <v>25.86</v>
      </c>
      <c r="AW6" s="21">
        <f t="shared" si="6"/>
        <v>29.94</v>
      </c>
      <c r="AX6" s="21">
        <f t="shared" si="6"/>
        <v>35.229999999999997</v>
      </c>
      <c r="AY6" s="21">
        <f t="shared" si="6"/>
        <v>42.35</v>
      </c>
      <c r="AZ6" s="21">
        <f t="shared" si="6"/>
        <v>80.81</v>
      </c>
      <c r="BA6" s="21">
        <f t="shared" si="6"/>
        <v>68.17</v>
      </c>
      <c r="BB6" s="21">
        <f t="shared" si="6"/>
        <v>55.6</v>
      </c>
      <c r="BC6" s="21">
        <f t="shared" si="6"/>
        <v>59.4</v>
      </c>
      <c r="BD6" s="21">
        <f t="shared" si="6"/>
        <v>68.27</v>
      </c>
      <c r="BE6" s="20" t="str">
        <f>IF(BE7="","",IF(BE7="-","【-】","【"&amp;SUBSTITUTE(TEXT(BE7,"#,##0.00"),"-","△")&amp;"】"))</f>
        <v>【73.44】</v>
      </c>
      <c r="BF6" s="21">
        <f>IF(BF7="",NA(),BF7)</f>
        <v>1872.77</v>
      </c>
      <c r="BG6" s="21">
        <f t="shared" ref="BG6:BO6" si="7">IF(BG7="",NA(),BG7)</f>
        <v>1757.85</v>
      </c>
      <c r="BH6" s="21">
        <f t="shared" si="7"/>
        <v>733.94</v>
      </c>
      <c r="BI6" s="21">
        <f t="shared" si="7"/>
        <v>671.43</v>
      </c>
      <c r="BJ6" s="21">
        <f t="shared" si="7"/>
        <v>551.79999999999995</v>
      </c>
      <c r="BK6" s="21">
        <f t="shared" si="7"/>
        <v>768.62</v>
      </c>
      <c r="BL6" s="21">
        <f t="shared" si="7"/>
        <v>789.44</v>
      </c>
      <c r="BM6" s="21">
        <f t="shared" si="7"/>
        <v>789.08</v>
      </c>
      <c r="BN6" s="21">
        <f t="shared" si="7"/>
        <v>747.84</v>
      </c>
      <c r="BO6" s="21">
        <f t="shared" si="7"/>
        <v>804.98</v>
      </c>
      <c r="BP6" s="20" t="str">
        <f>IF(BP7="","",IF(BP7="-","【-】","【"&amp;SUBSTITUTE(TEXT(BP7,"#,##0.00"),"-","△")&amp;"】"))</f>
        <v>【652.82】</v>
      </c>
      <c r="BQ6" s="21">
        <f>IF(BQ7="",NA(),BQ7)</f>
        <v>123.26</v>
      </c>
      <c r="BR6" s="21">
        <f t="shared" ref="BR6:BZ6" si="8">IF(BR7="",NA(),BR7)</f>
        <v>126.82</v>
      </c>
      <c r="BS6" s="21">
        <f t="shared" si="8"/>
        <v>133.12</v>
      </c>
      <c r="BT6" s="21">
        <f t="shared" si="8"/>
        <v>126.15</v>
      </c>
      <c r="BU6" s="21">
        <f t="shared" si="8"/>
        <v>129.72999999999999</v>
      </c>
      <c r="BV6" s="21">
        <f t="shared" si="8"/>
        <v>88.06</v>
      </c>
      <c r="BW6" s="21">
        <f t="shared" si="8"/>
        <v>87.29</v>
      </c>
      <c r="BX6" s="21">
        <f t="shared" si="8"/>
        <v>88.25</v>
      </c>
      <c r="BY6" s="21">
        <f t="shared" si="8"/>
        <v>90.17</v>
      </c>
      <c r="BZ6" s="21">
        <f t="shared" si="8"/>
        <v>88.71</v>
      </c>
      <c r="CA6" s="20" t="str">
        <f>IF(CA7="","",IF(CA7="-","【-】","【"&amp;SUBSTITUTE(TEXT(CA7,"#,##0.00"),"-","△")&amp;"】"))</f>
        <v>【97.61】</v>
      </c>
      <c r="CB6" s="21">
        <f>IF(CB7="",NA(),CB7)</f>
        <v>142.28</v>
      </c>
      <c r="CC6" s="21">
        <f t="shared" ref="CC6:CK6" si="9">IF(CC7="",NA(),CC7)</f>
        <v>137.96</v>
      </c>
      <c r="CD6" s="21">
        <f t="shared" si="9"/>
        <v>130.38999999999999</v>
      </c>
      <c r="CE6" s="21">
        <f t="shared" si="9"/>
        <v>137.37</v>
      </c>
      <c r="CF6" s="21">
        <f t="shared" si="9"/>
        <v>134.07</v>
      </c>
      <c r="CG6" s="21">
        <f t="shared" si="9"/>
        <v>179.32</v>
      </c>
      <c r="CH6" s="21">
        <f t="shared" si="9"/>
        <v>176.67</v>
      </c>
      <c r="CI6" s="21">
        <f t="shared" si="9"/>
        <v>176.37</v>
      </c>
      <c r="CJ6" s="21">
        <f t="shared" si="9"/>
        <v>173.17</v>
      </c>
      <c r="CK6" s="21">
        <f t="shared" si="9"/>
        <v>174.8</v>
      </c>
      <c r="CL6" s="20" t="str">
        <f>IF(CL7="","",IF(CL7="-","【-】","【"&amp;SUBSTITUTE(TEXT(CL7,"#,##0.00"),"-","△")&amp;"】"))</f>
        <v>【138.29】</v>
      </c>
      <c r="CM6" s="21">
        <f>IF(CM7="",NA(),CM7)</f>
        <v>25.72</v>
      </c>
      <c r="CN6" s="21">
        <f t="shared" ref="CN6:CV6" si="10">IF(CN7="",NA(),CN7)</f>
        <v>24.62</v>
      </c>
      <c r="CO6" s="21">
        <f t="shared" si="10"/>
        <v>49.22</v>
      </c>
      <c r="CP6" s="21">
        <f t="shared" si="10"/>
        <v>47.73</v>
      </c>
      <c r="CQ6" s="21">
        <f t="shared" si="10"/>
        <v>46.84</v>
      </c>
      <c r="CR6" s="21">
        <f t="shared" si="10"/>
        <v>58</v>
      </c>
      <c r="CS6" s="21">
        <f t="shared" si="10"/>
        <v>57.42</v>
      </c>
      <c r="CT6" s="21">
        <f t="shared" si="10"/>
        <v>56.72</v>
      </c>
      <c r="CU6" s="21">
        <f t="shared" si="10"/>
        <v>56.43</v>
      </c>
      <c r="CV6" s="21">
        <f t="shared" si="10"/>
        <v>55.82</v>
      </c>
      <c r="CW6" s="20" t="str">
        <f>IF(CW7="","",IF(CW7="-","【-】","【"&amp;SUBSTITUTE(TEXT(CW7,"#,##0.00"),"-","△")&amp;"】"))</f>
        <v>【59.10】</v>
      </c>
      <c r="CX6" s="21">
        <f>IF(CX7="",NA(),CX7)</f>
        <v>91.06</v>
      </c>
      <c r="CY6" s="21">
        <f t="shared" ref="CY6:DG6" si="11">IF(CY7="",NA(),CY7)</f>
        <v>91.58</v>
      </c>
      <c r="CZ6" s="21">
        <f t="shared" si="11"/>
        <v>92.07</v>
      </c>
      <c r="DA6" s="21">
        <f t="shared" si="11"/>
        <v>92.23</v>
      </c>
      <c r="DB6" s="21">
        <f t="shared" si="11"/>
        <v>92.7</v>
      </c>
      <c r="DC6" s="21">
        <f t="shared" si="11"/>
        <v>89.79</v>
      </c>
      <c r="DD6" s="21">
        <f t="shared" si="11"/>
        <v>90.42</v>
      </c>
      <c r="DE6" s="21">
        <f t="shared" si="11"/>
        <v>90.72</v>
      </c>
      <c r="DF6" s="21">
        <f t="shared" si="11"/>
        <v>91.07</v>
      </c>
      <c r="DG6" s="21">
        <f t="shared" si="11"/>
        <v>90.67</v>
      </c>
      <c r="DH6" s="20" t="str">
        <f>IF(DH7="","",IF(DH7="-","【-】","【"&amp;SUBSTITUTE(TEXT(DH7,"#,##0.00"),"-","△")&amp;"】"))</f>
        <v>【95.82】</v>
      </c>
      <c r="DI6" s="21">
        <f>IF(DI7="",NA(),DI7)</f>
        <v>8.08</v>
      </c>
      <c r="DJ6" s="21">
        <f t="shared" ref="DJ6:DR6" si="12">IF(DJ7="",NA(),DJ7)</f>
        <v>11.9</v>
      </c>
      <c r="DK6" s="21">
        <f t="shared" si="12"/>
        <v>15.72</v>
      </c>
      <c r="DL6" s="21">
        <f t="shared" si="12"/>
        <v>19.399999999999999</v>
      </c>
      <c r="DM6" s="21">
        <f t="shared" si="12"/>
        <v>22.63</v>
      </c>
      <c r="DN6" s="21">
        <f t="shared" si="12"/>
        <v>30.6</v>
      </c>
      <c r="DO6" s="21">
        <f t="shared" si="12"/>
        <v>29.23</v>
      </c>
      <c r="DP6" s="21">
        <f t="shared" si="12"/>
        <v>20.78</v>
      </c>
      <c r="DQ6" s="21">
        <f t="shared" si="12"/>
        <v>23.54</v>
      </c>
      <c r="DR6" s="21">
        <f t="shared" si="12"/>
        <v>25.86</v>
      </c>
      <c r="DS6" s="20" t="str">
        <f>IF(DS7="","",IF(DS7="-","【-】","【"&amp;SUBSTITUTE(TEXT(DS7,"#,##0.00"),"-","△")&amp;"】"))</f>
        <v>【39.74】</v>
      </c>
      <c r="DT6" s="20">
        <f>IF(DT7="",NA(),DT7)</f>
        <v>0</v>
      </c>
      <c r="DU6" s="20">
        <f t="shared" ref="DU6:EC6" si="13">IF(DU7="",NA(),DU7)</f>
        <v>0</v>
      </c>
      <c r="DV6" s="20">
        <f t="shared" si="13"/>
        <v>0</v>
      </c>
      <c r="DW6" s="20">
        <f t="shared" si="13"/>
        <v>0</v>
      </c>
      <c r="DX6" s="21">
        <f t="shared" si="13"/>
        <v>0.34</v>
      </c>
      <c r="DY6" s="21">
        <f t="shared" si="13"/>
        <v>1.83</v>
      </c>
      <c r="DZ6" s="21">
        <f t="shared" si="13"/>
        <v>1.37</v>
      </c>
      <c r="EA6" s="21">
        <f t="shared" si="13"/>
        <v>1.34</v>
      </c>
      <c r="EB6" s="21">
        <f t="shared" si="13"/>
        <v>1.5</v>
      </c>
      <c r="EC6" s="21">
        <f t="shared" si="13"/>
        <v>1.4</v>
      </c>
      <c r="ED6" s="20" t="str">
        <f>IF(ED7="","",IF(ED7="-","【-】","【"&amp;SUBSTITUTE(TEXT(ED7,"#,##0.00"),"-","△")&amp;"】"))</f>
        <v>【7.62】</v>
      </c>
      <c r="EE6" s="20">
        <f>IF(EE7="",NA(),EE7)</f>
        <v>0</v>
      </c>
      <c r="EF6" s="21">
        <f t="shared" ref="EF6:EN6" si="14">IF(EF7="",NA(),EF7)</f>
        <v>0.51</v>
      </c>
      <c r="EG6" s="21">
        <f t="shared" si="14"/>
        <v>0.08</v>
      </c>
      <c r="EH6" s="21">
        <f t="shared" si="14"/>
        <v>0.15</v>
      </c>
      <c r="EI6" s="21">
        <f t="shared" si="14"/>
        <v>0.11</v>
      </c>
      <c r="EJ6" s="21">
        <f t="shared" si="14"/>
        <v>0.21</v>
      </c>
      <c r="EK6" s="21">
        <f t="shared" si="14"/>
        <v>0.17</v>
      </c>
      <c r="EL6" s="21">
        <f t="shared" si="14"/>
        <v>0.15</v>
      </c>
      <c r="EM6" s="21">
        <f t="shared" si="14"/>
        <v>0.15</v>
      </c>
      <c r="EN6" s="21">
        <f t="shared" si="14"/>
        <v>0.12</v>
      </c>
      <c r="EO6" s="20" t="str">
        <f>IF(EO7="","",IF(EO7="-","【-】","【"&amp;SUBSTITUTE(TEXT(EO7,"#,##0.00"),"-","△")&amp;"】"))</f>
        <v>【0.23】</v>
      </c>
    </row>
    <row r="7" spans="1:148" s="22" customFormat="1" x14ac:dyDescent="0.2">
      <c r="A7" s="14"/>
      <c r="B7" s="23">
        <v>2022</v>
      </c>
      <c r="C7" s="23">
        <v>433683</v>
      </c>
      <c r="D7" s="23">
        <v>46</v>
      </c>
      <c r="E7" s="23">
        <v>17</v>
      </c>
      <c r="F7" s="23">
        <v>1</v>
      </c>
      <c r="G7" s="23">
        <v>0</v>
      </c>
      <c r="H7" s="23" t="s">
        <v>96</v>
      </c>
      <c r="I7" s="23" t="s">
        <v>97</v>
      </c>
      <c r="J7" s="23" t="s">
        <v>98</v>
      </c>
      <c r="K7" s="23" t="s">
        <v>99</v>
      </c>
      <c r="L7" s="23" t="s">
        <v>100</v>
      </c>
      <c r="M7" s="23" t="s">
        <v>101</v>
      </c>
      <c r="N7" s="24" t="s">
        <v>102</v>
      </c>
      <c r="O7" s="24">
        <v>63.16</v>
      </c>
      <c r="P7" s="24">
        <v>96.25</v>
      </c>
      <c r="Q7" s="24">
        <v>94.41</v>
      </c>
      <c r="R7" s="24">
        <v>3517</v>
      </c>
      <c r="S7" s="24">
        <v>15506</v>
      </c>
      <c r="T7" s="24">
        <v>19.440000000000001</v>
      </c>
      <c r="U7" s="24">
        <v>797.63</v>
      </c>
      <c r="V7" s="24">
        <v>14852</v>
      </c>
      <c r="W7" s="24">
        <v>5.22</v>
      </c>
      <c r="X7" s="24">
        <v>2845.21</v>
      </c>
      <c r="Y7" s="24">
        <v>105.43</v>
      </c>
      <c r="Z7" s="24">
        <v>106.06</v>
      </c>
      <c r="AA7" s="24">
        <v>107.19</v>
      </c>
      <c r="AB7" s="24">
        <v>106.08</v>
      </c>
      <c r="AC7" s="24">
        <v>106.53</v>
      </c>
      <c r="AD7" s="24">
        <v>105.06</v>
      </c>
      <c r="AE7" s="24">
        <v>106.81</v>
      </c>
      <c r="AF7" s="24">
        <v>106.5</v>
      </c>
      <c r="AG7" s="24">
        <v>106.22</v>
      </c>
      <c r="AH7" s="24">
        <v>107.01</v>
      </c>
      <c r="AI7" s="24">
        <v>106.11</v>
      </c>
      <c r="AJ7" s="24">
        <v>0</v>
      </c>
      <c r="AK7" s="24">
        <v>0</v>
      </c>
      <c r="AL7" s="24">
        <v>0</v>
      </c>
      <c r="AM7" s="24">
        <v>0</v>
      </c>
      <c r="AN7" s="24">
        <v>0</v>
      </c>
      <c r="AO7" s="24">
        <v>41.56</v>
      </c>
      <c r="AP7" s="24">
        <v>34.4</v>
      </c>
      <c r="AQ7" s="24">
        <v>18.36</v>
      </c>
      <c r="AR7" s="24">
        <v>18.010000000000002</v>
      </c>
      <c r="AS7" s="24">
        <v>23.86</v>
      </c>
      <c r="AT7" s="24">
        <v>3.15</v>
      </c>
      <c r="AU7" s="24">
        <v>38.36</v>
      </c>
      <c r="AV7" s="24">
        <v>25.86</v>
      </c>
      <c r="AW7" s="24">
        <v>29.94</v>
      </c>
      <c r="AX7" s="24">
        <v>35.229999999999997</v>
      </c>
      <c r="AY7" s="24">
        <v>42.35</v>
      </c>
      <c r="AZ7" s="24">
        <v>80.81</v>
      </c>
      <c r="BA7" s="24">
        <v>68.17</v>
      </c>
      <c r="BB7" s="24">
        <v>55.6</v>
      </c>
      <c r="BC7" s="24">
        <v>59.4</v>
      </c>
      <c r="BD7" s="24">
        <v>68.27</v>
      </c>
      <c r="BE7" s="24">
        <v>73.44</v>
      </c>
      <c r="BF7" s="24">
        <v>1872.77</v>
      </c>
      <c r="BG7" s="24">
        <v>1757.85</v>
      </c>
      <c r="BH7" s="24">
        <v>733.94</v>
      </c>
      <c r="BI7" s="24">
        <v>671.43</v>
      </c>
      <c r="BJ7" s="24">
        <v>551.79999999999995</v>
      </c>
      <c r="BK7" s="24">
        <v>768.62</v>
      </c>
      <c r="BL7" s="24">
        <v>789.44</v>
      </c>
      <c r="BM7" s="24">
        <v>789.08</v>
      </c>
      <c r="BN7" s="24">
        <v>747.84</v>
      </c>
      <c r="BO7" s="24">
        <v>804.98</v>
      </c>
      <c r="BP7" s="24">
        <v>652.82000000000005</v>
      </c>
      <c r="BQ7" s="24">
        <v>123.26</v>
      </c>
      <c r="BR7" s="24">
        <v>126.82</v>
      </c>
      <c r="BS7" s="24">
        <v>133.12</v>
      </c>
      <c r="BT7" s="24">
        <v>126.15</v>
      </c>
      <c r="BU7" s="24">
        <v>129.72999999999999</v>
      </c>
      <c r="BV7" s="24">
        <v>88.06</v>
      </c>
      <c r="BW7" s="24">
        <v>87.29</v>
      </c>
      <c r="BX7" s="24">
        <v>88.25</v>
      </c>
      <c r="BY7" s="24">
        <v>90.17</v>
      </c>
      <c r="BZ7" s="24">
        <v>88.71</v>
      </c>
      <c r="CA7" s="24">
        <v>97.61</v>
      </c>
      <c r="CB7" s="24">
        <v>142.28</v>
      </c>
      <c r="CC7" s="24">
        <v>137.96</v>
      </c>
      <c r="CD7" s="24">
        <v>130.38999999999999</v>
      </c>
      <c r="CE7" s="24">
        <v>137.37</v>
      </c>
      <c r="CF7" s="24">
        <v>134.07</v>
      </c>
      <c r="CG7" s="24">
        <v>179.32</v>
      </c>
      <c r="CH7" s="24">
        <v>176.67</v>
      </c>
      <c r="CI7" s="24">
        <v>176.37</v>
      </c>
      <c r="CJ7" s="24">
        <v>173.17</v>
      </c>
      <c r="CK7" s="24">
        <v>174.8</v>
      </c>
      <c r="CL7" s="24">
        <v>138.29</v>
      </c>
      <c r="CM7" s="24">
        <v>25.72</v>
      </c>
      <c r="CN7" s="24">
        <v>24.62</v>
      </c>
      <c r="CO7" s="24">
        <v>49.22</v>
      </c>
      <c r="CP7" s="24">
        <v>47.73</v>
      </c>
      <c r="CQ7" s="24">
        <v>46.84</v>
      </c>
      <c r="CR7" s="24">
        <v>58</v>
      </c>
      <c r="CS7" s="24">
        <v>57.42</v>
      </c>
      <c r="CT7" s="24">
        <v>56.72</v>
      </c>
      <c r="CU7" s="24">
        <v>56.43</v>
      </c>
      <c r="CV7" s="24">
        <v>55.82</v>
      </c>
      <c r="CW7" s="24">
        <v>59.1</v>
      </c>
      <c r="CX7" s="24">
        <v>91.06</v>
      </c>
      <c r="CY7" s="24">
        <v>91.58</v>
      </c>
      <c r="CZ7" s="24">
        <v>92.07</v>
      </c>
      <c r="DA7" s="24">
        <v>92.23</v>
      </c>
      <c r="DB7" s="24">
        <v>92.7</v>
      </c>
      <c r="DC7" s="24">
        <v>89.79</v>
      </c>
      <c r="DD7" s="24">
        <v>90.42</v>
      </c>
      <c r="DE7" s="24">
        <v>90.72</v>
      </c>
      <c r="DF7" s="24">
        <v>91.07</v>
      </c>
      <c r="DG7" s="24">
        <v>90.67</v>
      </c>
      <c r="DH7" s="24">
        <v>95.82</v>
      </c>
      <c r="DI7" s="24">
        <v>8.08</v>
      </c>
      <c r="DJ7" s="24">
        <v>11.9</v>
      </c>
      <c r="DK7" s="24">
        <v>15.72</v>
      </c>
      <c r="DL7" s="24">
        <v>19.399999999999999</v>
      </c>
      <c r="DM7" s="24">
        <v>22.63</v>
      </c>
      <c r="DN7" s="24">
        <v>30.6</v>
      </c>
      <c r="DO7" s="24">
        <v>29.23</v>
      </c>
      <c r="DP7" s="24">
        <v>20.78</v>
      </c>
      <c r="DQ7" s="24">
        <v>23.54</v>
      </c>
      <c r="DR7" s="24">
        <v>25.86</v>
      </c>
      <c r="DS7" s="24">
        <v>39.74</v>
      </c>
      <c r="DT7" s="24">
        <v>0</v>
      </c>
      <c r="DU7" s="24">
        <v>0</v>
      </c>
      <c r="DV7" s="24">
        <v>0</v>
      </c>
      <c r="DW7" s="24">
        <v>0</v>
      </c>
      <c r="DX7" s="24">
        <v>0.34</v>
      </c>
      <c r="DY7" s="24">
        <v>1.83</v>
      </c>
      <c r="DZ7" s="24">
        <v>1.37</v>
      </c>
      <c r="EA7" s="24">
        <v>1.34</v>
      </c>
      <c r="EB7" s="24">
        <v>1.5</v>
      </c>
      <c r="EC7" s="24">
        <v>1.4</v>
      </c>
      <c r="ED7" s="24">
        <v>7.62</v>
      </c>
      <c r="EE7" s="24">
        <v>0</v>
      </c>
      <c r="EF7" s="24">
        <v>0.51</v>
      </c>
      <c r="EG7" s="24">
        <v>0.08</v>
      </c>
      <c r="EH7" s="24">
        <v>0.15</v>
      </c>
      <c r="EI7" s="24">
        <v>0.11</v>
      </c>
      <c r="EJ7" s="24">
        <v>0.21</v>
      </c>
      <c r="EK7" s="24">
        <v>0.17</v>
      </c>
      <c r="EL7" s="24">
        <v>0.15</v>
      </c>
      <c r="EM7" s="24">
        <v>0.15</v>
      </c>
      <c r="EN7" s="24">
        <v>0.12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n269</cp:lastModifiedBy>
  <dcterms:created xsi:type="dcterms:W3CDTF">2023-12-12T00:52:03Z</dcterms:created>
  <dcterms:modified xsi:type="dcterms:W3CDTF">2024-01-31T02:55:19Z</dcterms:modified>
  <cp:category/>
</cp:coreProperties>
</file>