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５年度\07 公営企業総括\20 経営比較分析表（R4年度決算）★\05 市町村等→県　\13 天草市\【完】下水道\"/>
    </mc:Choice>
  </mc:AlternateContent>
  <workbookProtection workbookAlgorithmName="SHA-512" workbookHashValue="R43NijPNImTf7Ma6IxCc6w2dly5O2G4HVTia22YvGaVhBRboCivKaVt/MRfcxwDNadvE2OfwNddDRfuWyjgfoA==" workbookSaltValue="oM4xKxRsw+Lg+sR3EanOjw=="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R6" i="5"/>
  <c r="Q6" i="5"/>
  <c r="W10" i="4" s="1"/>
  <c r="P6" i="5"/>
  <c r="P10" i="4" s="1"/>
  <c r="O6" i="5"/>
  <c r="N6" i="5"/>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E85" i="4"/>
  <c r="BB10" i="4"/>
  <c r="AT10" i="4"/>
  <c r="AD10" i="4"/>
  <c r="I10" i="4"/>
  <c r="B10" i="4"/>
  <c r="AL8" i="4"/>
  <c r="W8" i="4"/>
  <c r="P8"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<sst xmlns="http://schemas.openxmlformats.org/spreadsheetml/2006/main" count="231" uniqueCount="117">
  <si>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</si>
  <si>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</si>
  <si>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</si>
  <si>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</si>
  <si>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</si>
  <si>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</si>
  <si>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</si>
  <si>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</si>
  <si>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</si>
  <si>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</si>
  <si>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</si>
  <si>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</si>
  <si>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</si>
  <si>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</si>
  <si>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</si>
  <si>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</si>
  <si>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</si>
  <si>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</si>
  <si>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</si>
  <si>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</si>
  <si>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</si>
  <si>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</si>
  <si>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</si>
  <si>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</si>
  <si>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</si>
  <si>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</si>
  <si>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</si>
  <si>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</si>
  <si>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</si>
  <si>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</si>
  <si>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</si>
  <si>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</si>
  <si>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</si>
  <si>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</si>
  <si>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</si>
  <si>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</si>
  <si>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</si>
  <si>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</si>
  <si>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</si>
  <si>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</si>
  <si>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</si>
  <si>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</si>
  <si>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</si>
  <si>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</si>
  <si>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</si>
  <si>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</si>
  <si>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</si>
  <si>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</si>
  <si>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</si>
  <si>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</si>
  <si>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</si>
  <si>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</si>
  <si>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</si>
  <si>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</si>
  <si>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</si>
  <si>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</si>
  <si>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</si>
  <si>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</si>
  <si>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</si>
  <si>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</si>
  <si>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</si>
  <si>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</si>
  <si>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</si>
  <si>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</si>
  <si>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</si>
  <si>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</si>
  <si>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</si>
  <si>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</si>
  <si>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</si>
  <si>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</si>
  <si>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</si>
  <si>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</si>
  <si>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</si>
  <si>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</si>
  <si>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</si>
  <si>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</si>
  <si>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</si>
  <si>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</si>
  <si>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</si>
  <si>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</si>
  <si>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</si>
  <si>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</si>
  <si>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</si>
  <si>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</si>
  <si>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</si>
  <si>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</si>
  <si>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</si>
  <si>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</si>
  <si>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</si>
  <si>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</si>
  <si>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</si>
  <si>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</si>
  <si>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</si>
  <si>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</si>
  <si>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</si>
  <si>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</si>
  <si>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天草市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</si>
  <si>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</si>
  <si>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</si>
  <si>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</si>
  <si>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</si>
  <si>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</si>
  <si>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</si>
  <si>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</si>
  <si>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</si>
  <si>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</si>
  <si>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</si>
  <si>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</si>
  <si>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</si>
  <si>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</si>
  <si>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</si>
  <si>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</si>
  <si>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</si>
  <si>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</si>
  <si>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本事業の経営は、概ね良好な状態を維持しています。
　資金面においては、未だ十分ではないものの、数値も好転してきており、今後も現在の経営状態の維持に努めます。
　平成29年度に策定した経営戦略については、計画のローリングを行い、将来の経営予測に努めます。</t>
    <phoneticPr fontId="4"/>
  </si>
  <si>
    <t>①単年度収支比率は100%以上を維持していますが、今後も健全経営を維持するため、経費削減に努める必要があります。
②累積欠損金は生じていません。
③全国・類似団体平均を上回っており、年々好転しています。今後も支払能力を維持していくため、引き続き経営改善を行う必要があります。
④全国・類似団体平均に比べて低い水準にあり、企業債への依存度は低いと言えます。今後も計画的な更新に努めます。
⑤経費回収率は100%ですが、今後も費用削減に努めます。
⑥汚水処理原価は全国・類似団体平均を上回っており、汚水処理に係るコストが高い状況にあります。維持管理費の削減、接続率の向上による有収水量を増加させ、経営改善に努めます。
⑦全国・類似団体平均を上回っており、効率的に施設の利用がなされていると言えます。
⑧全国・類似団体平均を上回っていますが、今後も水洗化率の更なる向上に努め、有収水量増加を図ります。</t>
    <rPh sb="109" eb="111">
      <t>イジ</t>
    </rPh>
    <phoneticPr fontId="4"/>
  </si>
  <si>
    <t>①全国平均を下回っていますが、資産の老朽は進んでいます。今後はストックマネジメント計画により計画的な更新を行います。
②供用開始から45年であり、近い将来法定耐用年数を迎える管渠が出てくるため、点検、診断を実施し、ストックマネジメント計画により計画的な更新を行う必要があります。
③現時点で法定耐用年数を経過した管渠は存在していませんが、今後も限られた財源の中で計画的な更新を行う必要があります。</t>
    <rPh sb="73" eb="74">
      <t>チカ</t>
    </rPh>
    <rPh sb="75" eb="77">
      <t>ショウライ</t>
    </rPh>
    <rPh sb="84" eb="85">
      <t>ムカ</t>
    </rPh>
    <rPh sb="90" eb="91">
      <t>デ</t>
    </rPh>
    <rPh sb="97" eb="99">
      <t>テンケン</t>
    </rPh>
    <rPh sb="100" eb="102">
      <t>シンダン</t>
    </rPh>
    <rPh sb="103" eb="105">
      <t>ジッシ</t>
    </rPh>
    <rPh sb="117" eb="119">
      <t>ケイカク</t>
    </rPh>
    <rPh sb="122" eb="125">
      <t>ケイカクテキ</t>
    </rPh>
    <rPh sb="126" eb="128">
      <t>コウシン</t>
    </rPh>
    <rPh sb="129" eb="130">
      <t>オコナ</t>
    </rPh>
    <rPh sb="131" eb="13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</si>
</sst>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0.2</c:v>
                </c:pt>
                <c:pt idx="1">
                  <c:v>0.27</c:v>
                </c:pt>
                <c:pt idx="2">
                  <c:v>0.27</c:v>
                </c:pt>
                <c:pt idx="3">
                  <c:v>0.03</c:v>
                </c:pt>
                <c:pt idx="4">
                  <c:v>0.02</c:v>
                </c:pt>
              </c:numCache>
            </c:numRef>
          </c:val>
          <c:extLst>
            <c:ext xmlns:c16="http://schemas.microsoft.com/office/drawing/2014/chart" uri="{C3380CC4-5D6E-409C-BE32-E72D297353CC}">
              <c16:uniqueId val="{00000000-89A6-478A-AE97-D48F693B54BE}"/>
            </c:ext>
          </c:extLst>
        </c:ser>
        <c:dLbls>
          <c:showLegendKey val="0"/>
          <c:showVal val="0"/>
          <c:showCatName val="0"/>
          <c:showSerName val="0"/>
          <c:showPercent val="0"/>
          <c:showBubbleSize val="0"/>
        </c:dLbls>
        <c:gapWidth val="150"/>
        <c:axId val="524111264"/>
        <c:axId val="524105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0.17</c:v>
                </c:pt>
                <c:pt idx="2">
                  <c:v>0.15</c:v>
                </c:pt>
                <c:pt idx="3">
                  <c:v>0.15</c:v>
                </c:pt>
                <c:pt idx="4">
                  <c:v>0.12</c:v>
                </c:pt>
              </c:numCache>
            </c:numRef>
          </c:val>
          <c:smooth val="0"/>
          <c:extLst>
            <c:ext xmlns:c16="http://schemas.microsoft.com/office/drawing/2014/chart" uri="{C3380CC4-5D6E-409C-BE32-E72D297353CC}">
              <c16:uniqueId val="{00000001-89A6-478A-AE97-D48F693B54BE}"/>
            </c:ext>
          </c:extLst>
        </c:ser>
        <c:dLbls>
          <c:showLegendKey val="0"/>
          <c:showVal val="0"/>
          <c:showCatName val="0"/>
          <c:showSerName val="0"/>
          <c:showPercent val="0"/>
          <c:showBubbleSize val="0"/>
        </c:dLbls>
        <c:marker val="1"/>
        <c:smooth val="0"/>
        <c:axId val="524111264"/>
        <c:axId val="524105384"/>
      </c:lineChart>
      <c:dateAx>
        <c:axId val="524111264"/>
        <c:scaling>
          <c:orientation val="minMax"/>
        </c:scaling>
        <c:delete val="1"/>
        <c:axPos val="b"/>
        <c:numFmt formatCode="&quot;H&quot;yy" sourceLinked="1"/>
        <c:majorTickMark val="none"/>
        <c:minorTickMark val="none"/>
        <c:tickLblPos val="none"/>
        <c:crossAx val="524105384"/>
        <c:crosses val="autoZero"/>
        <c:auto val="1"/>
        <c:lblOffset val="100"/>
        <c:baseTimeUnit val="years"/>
      </c:dateAx>
      <c:valAx>
        <c:axId val="524105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11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66.34</c:v>
                </c:pt>
                <c:pt idx="1">
                  <c:v>66.540000000000006</c:v>
                </c:pt>
                <c:pt idx="2">
                  <c:v>65.8</c:v>
                </c:pt>
                <c:pt idx="3">
                  <c:v>62.66</c:v>
                </c:pt>
                <c:pt idx="4">
                  <c:v>64.62</c:v>
                </c:pt>
              </c:numCache>
            </c:numRef>
          </c:val>
          <c:extLst>
            <c:ext xmlns:c16="http://schemas.microsoft.com/office/drawing/2014/chart" uri="{C3380CC4-5D6E-409C-BE32-E72D297353CC}">
              <c16:uniqueId val="{00000000-8D9F-4A77-ADD3-95A4E2FECC63}"/>
            </c:ext>
          </c:extLst>
        </c:ser>
        <c:dLbls>
          <c:showLegendKey val="0"/>
          <c:showVal val="0"/>
          <c:showCatName val="0"/>
          <c:showSerName val="0"/>
          <c:showPercent val="0"/>
          <c:showBubbleSize val="0"/>
        </c:dLbls>
        <c:gapWidth val="150"/>
        <c:axId val="306991768"/>
        <c:axId val="306990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c:v>
                </c:pt>
                <c:pt idx="1">
                  <c:v>57.42</c:v>
                </c:pt>
                <c:pt idx="2">
                  <c:v>56.72</c:v>
                </c:pt>
                <c:pt idx="3">
                  <c:v>56.43</c:v>
                </c:pt>
                <c:pt idx="4">
                  <c:v>55.82</c:v>
                </c:pt>
              </c:numCache>
            </c:numRef>
          </c:val>
          <c:smooth val="0"/>
          <c:extLst>
            <c:ext xmlns:c16="http://schemas.microsoft.com/office/drawing/2014/chart" uri="{C3380CC4-5D6E-409C-BE32-E72D297353CC}">
              <c16:uniqueId val="{00000001-8D9F-4A77-ADD3-95A4E2FECC63}"/>
            </c:ext>
          </c:extLst>
        </c:ser>
        <c:dLbls>
          <c:showLegendKey val="0"/>
          <c:showVal val="0"/>
          <c:showCatName val="0"/>
          <c:showSerName val="0"/>
          <c:showPercent val="0"/>
          <c:showBubbleSize val="0"/>
        </c:dLbls>
        <c:marker val="1"/>
        <c:smooth val="0"/>
        <c:axId val="306991768"/>
        <c:axId val="306990984"/>
      </c:lineChart>
      <c:dateAx>
        <c:axId val="306991768"/>
        <c:scaling>
          <c:orientation val="minMax"/>
        </c:scaling>
        <c:delete val="1"/>
        <c:axPos val="b"/>
        <c:numFmt formatCode="&quot;H&quot;yy" sourceLinked="1"/>
        <c:majorTickMark val="none"/>
        <c:minorTickMark val="none"/>
        <c:tickLblPos val="none"/>
        <c:crossAx val="306990984"/>
        <c:crosses val="autoZero"/>
        <c:auto val="1"/>
        <c:lblOffset val="100"/>
        <c:baseTimeUnit val="years"/>
      </c:dateAx>
      <c:valAx>
        <c:axId val="306990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991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96.37</c:v>
                </c:pt>
                <c:pt idx="1">
                  <c:v>96.28</c:v>
                </c:pt>
                <c:pt idx="2">
                  <c:v>96.58</c:v>
                </c:pt>
                <c:pt idx="3">
                  <c:v>96.55</c:v>
                </c:pt>
                <c:pt idx="4">
                  <c:v>97.63</c:v>
                </c:pt>
              </c:numCache>
            </c:numRef>
          </c:val>
          <c:extLst>
            <c:ext xmlns:c16="http://schemas.microsoft.com/office/drawing/2014/chart" uri="{C3380CC4-5D6E-409C-BE32-E72D297353CC}">
              <c16:uniqueId val="{00000000-EAFF-4DD6-BB48-801E7C8BA54C}"/>
            </c:ext>
          </c:extLst>
        </c:ser>
        <c:dLbls>
          <c:showLegendKey val="0"/>
          <c:showVal val="0"/>
          <c:showCatName val="0"/>
          <c:showSerName val="0"/>
          <c:showPercent val="0"/>
          <c:showBubbleSize val="0"/>
        </c:dLbls>
        <c:gapWidth val="150"/>
        <c:axId val="306994512"/>
        <c:axId val="30699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89.79</c:v>
                </c:pt>
                <c:pt idx="1">
                  <c:v>90.42</c:v>
                </c:pt>
                <c:pt idx="2">
                  <c:v>90.72</c:v>
                </c:pt>
                <c:pt idx="3">
                  <c:v>91.07</c:v>
                </c:pt>
                <c:pt idx="4">
                  <c:v>90.67</c:v>
                </c:pt>
              </c:numCache>
            </c:numRef>
          </c:val>
          <c:smooth val="0"/>
          <c:extLst>
            <c:ext xmlns:c16="http://schemas.microsoft.com/office/drawing/2014/chart" uri="{C3380CC4-5D6E-409C-BE32-E72D297353CC}">
              <c16:uniqueId val="{00000001-EAFF-4DD6-BB48-801E7C8BA54C}"/>
            </c:ext>
          </c:extLst>
        </c:ser>
        <c:dLbls>
          <c:showLegendKey val="0"/>
          <c:showVal val="0"/>
          <c:showCatName val="0"/>
          <c:showSerName val="0"/>
          <c:showPercent val="0"/>
          <c:showBubbleSize val="0"/>
        </c:dLbls>
        <c:marker val="1"/>
        <c:smooth val="0"/>
        <c:axId val="306994512"/>
        <c:axId val="306996080"/>
      </c:lineChart>
      <c:dateAx>
        <c:axId val="306994512"/>
        <c:scaling>
          <c:orientation val="minMax"/>
        </c:scaling>
        <c:delete val="1"/>
        <c:axPos val="b"/>
        <c:numFmt formatCode="&quot;H&quot;yy" sourceLinked="1"/>
        <c:majorTickMark val="none"/>
        <c:minorTickMark val="none"/>
        <c:tickLblPos val="none"/>
        <c:crossAx val="306996080"/>
        <c:crosses val="autoZero"/>
        <c:auto val="1"/>
        <c:lblOffset val="100"/>
        <c:baseTimeUnit val="years"/>
      </c:dateAx>
      <c:valAx>
        <c:axId val="30699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99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106.5</c:v>
                </c:pt>
                <c:pt idx="1">
                  <c:v>106.71</c:v>
                </c:pt>
                <c:pt idx="2">
                  <c:v>105.82</c:v>
                </c:pt>
                <c:pt idx="3">
                  <c:v>104.69</c:v>
                </c:pt>
                <c:pt idx="4">
                  <c:v>107.65</c:v>
                </c:pt>
              </c:numCache>
            </c:numRef>
          </c:val>
          <c:extLst>
            <c:ext xmlns:c16="http://schemas.microsoft.com/office/drawing/2014/chart" uri="{C3380CC4-5D6E-409C-BE32-E72D297353CC}">
              <c16:uniqueId val="{00000000-8A47-4155-B18C-EB6CEB9270E0}"/>
            </c:ext>
          </c:extLst>
        </c:ser>
        <c:dLbls>
          <c:showLegendKey val="0"/>
          <c:showVal val="0"/>
          <c:showCatName val="0"/>
          <c:showSerName val="0"/>
          <c:showPercent val="0"/>
          <c:showBubbleSize val="0"/>
        </c:dLbls>
        <c:gapWidth val="150"/>
        <c:axId val="524099896"/>
        <c:axId val="52410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105.06</c:v>
                </c:pt>
                <c:pt idx="1">
                  <c:v>106.81</c:v>
                </c:pt>
                <c:pt idx="2">
                  <c:v>106.5</c:v>
                </c:pt>
                <c:pt idx="3">
                  <c:v>106.22</c:v>
                </c:pt>
                <c:pt idx="4">
                  <c:v>107.01</c:v>
                </c:pt>
              </c:numCache>
            </c:numRef>
          </c:val>
          <c:smooth val="0"/>
          <c:extLst>
            <c:ext xmlns:c16="http://schemas.microsoft.com/office/drawing/2014/chart" uri="{C3380CC4-5D6E-409C-BE32-E72D297353CC}">
              <c16:uniqueId val="{00000001-8A47-4155-B18C-EB6CEB9270E0}"/>
            </c:ext>
          </c:extLst>
        </c:ser>
        <c:dLbls>
          <c:showLegendKey val="0"/>
          <c:showVal val="0"/>
          <c:showCatName val="0"/>
          <c:showSerName val="0"/>
          <c:showPercent val="0"/>
          <c:showBubbleSize val="0"/>
        </c:dLbls>
        <c:marker val="1"/>
        <c:smooth val="0"/>
        <c:axId val="524099896"/>
        <c:axId val="524102640"/>
      </c:lineChart>
      <c:dateAx>
        <c:axId val="524099896"/>
        <c:scaling>
          <c:orientation val="minMax"/>
        </c:scaling>
        <c:delete val="1"/>
        <c:axPos val="b"/>
        <c:numFmt formatCode="&quot;H&quot;yy" sourceLinked="1"/>
        <c:majorTickMark val="none"/>
        <c:minorTickMark val="none"/>
        <c:tickLblPos val="none"/>
        <c:crossAx val="524102640"/>
        <c:crosses val="autoZero"/>
        <c:auto val="1"/>
        <c:lblOffset val="100"/>
        <c:baseTimeUnit val="years"/>
      </c:dateAx>
      <c:valAx>
        <c:axId val="52410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099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13.62</c:v>
                </c:pt>
                <c:pt idx="1">
                  <c:v>17.59</c:v>
                </c:pt>
                <c:pt idx="2">
                  <c:v>21.38</c:v>
                </c:pt>
                <c:pt idx="3">
                  <c:v>25.51</c:v>
                </c:pt>
                <c:pt idx="4">
                  <c:v>28.21</c:v>
                </c:pt>
              </c:numCache>
            </c:numRef>
          </c:val>
          <c:extLst>
            <c:ext xmlns:c16="http://schemas.microsoft.com/office/drawing/2014/chart" uri="{C3380CC4-5D6E-409C-BE32-E72D297353CC}">
              <c16:uniqueId val="{00000000-404A-4C6C-8C92-B5C7FA0393D7}"/>
            </c:ext>
          </c:extLst>
        </c:ser>
        <c:dLbls>
          <c:showLegendKey val="0"/>
          <c:showVal val="0"/>
          <c:showCatName val="0"/>
          <c:showSerName val="0"/>
          <c:showPercent val="0"/>
          <c:showBubbleSize val="0"/>
        </c:dLbls>
        <c:gapWidth val="150"/>
        <c:axId val="524102248"/>
        <c:axId val="524103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30.6</c:v>
                </c:pt>
                <c:pt idx="1">
                  <c:v>29.23</c:v>
                </c:pt>
                <c:pt idx="2">
                  <c:v>20.78</c:v>
                </c:pt>
                <c:pt idx="3">
                  <c:v>23.54</c:v>
                </c:pt>
                <c:pt idx="4">
                  <c:v>25.86</c:v>
                </c:pt>
              </c:numCache>
            </c:numRef>
          </c:val>
          <c:smooth val="0"/>
          <c:extLst>
            <c:ext xmlns:c16="http://schemas.microsoft.com/office/drawing/2014/chart" uri="{C3380CC4-5D6E-409C-BE32-E72D297353CC}">
              <c16:uniqueId val="{00000001-404A-4C6C-8C92-B5C7FA0393D7}"/>
            </c:ext>
          </c:extLst>
        </c:ser>
        <c:dLbls>
          <c:showLegendKey val="0"/>
          <c:showVal val="0"/>
          <c:showCatName val="0"/>
          <c:showSerName val="0"/>
          <c:showPercent val="0"/>
          <c:showBubbleSize val="0"/>
        </c:dLbls>
        <c:marker val="1"/>
        <c:smooth val="0"/>
        <c:axId val="524102248"/>
        <c:axId val="524103032"/>
      </c:lineChart>
      <c:dateAx>
        <c:axId val="524102248"/>
        <c:scaling>
          <c:orientation val="minMax"/>
        </c:scaling>
        <c:delete val="1"/>
        <c:axPos val="b"/>
        <c:numFmt formatCode="&quot;H&quot;yy" sourceLinked="1"/>
        <c:majorTickMark val="none"/>
        <c:minorTickMark val="none"/>
        <c:tickLblPos val="none"/>
        <c:crossAx val="524103032"/>
        <c:crosses val="autoZero"/>
        <c:auto val="1"/>
        <c:lblOffset val="100"/>
        <c:baseTimeUnit val="years"/>
      </c:dateAx>
      <c:valAx>
        <c:axId val="52410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10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4D-43EE-A5C5-EFE7A59A7966}"/>
            </c:ext>
          </c:extLst>
        </c:ser>
        <c:dLbls>
          <c:showLegendKey val="0"/>
          <c:showVal val="0"/>
          <c:showCatName val="0"/>
          <c:showSerName val="0"/>
          <c:showPercent val="0"/>
          <c:showBubbleSize val="0"/>
        </c:dLbls>
        <c:gapWidth val="150"/>
        <c:axId val="524104992"/>
        <c:axId val="52410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1.83</c:v>
                </c:pt>
                <c:pt idx="1">
                  <c:v>1.37</c:v>
                </c:pt>
                <c:pt idx="2">
                  <c:v>1.34</c:v>
                </c:pt>
                <c:pt idx="3">
                  <c:v>1.5</c:v>
                </c:pt>
                <c:pt idx="4">
                  <c:v>1.4</c:v>
                </c:pt>
              </c:numCache>
            </c:numRef>
          </c:val>
          <c:smooth val="0"/>
          <c:extLst>
            <c:ext xmlns:c16="http://schemas.microsoft.com/office/drawing/2014/chart" uri="{C3380CC4-5D6E-409C-BE32-E72D297353CC}">
              <c16:uniqueId val="{00000001-F64D-43EE-A5C5-EFE7A59A7966}"/>
            </c:ext>
          </c:extLst>
        </c:ser>
        <c:dLbls>
          <c:showLegendKey val="0"/>
          <c:showVal val="0"/>
          <c:showCatName val="0"/>
          <c:showSerName val="0"/>
          <c:showPercent val="0"/>
          <c:showBubbleSize val="0"/>
        </c:dLbls>
        <c:marker val="1"/>
        <c:smooth val="0"/>
        <c:axId val="524104992"/>
        <c:axId val="524105776"/>
      </c:lineChart>
      <c:dateAx>
        <c:axId val="524104992"/>
        <c:scaling>
          <c:orientation val="minMax"/>
        </c:scaling>
        <c:delete val="1"/>
        <c:axPos val="b"/>
        <c:numFmt formatCode="&quot;H&quot;yy" sourceLinked="1"/>
        <c:majorTickMark val="none"/>
        <c:minorTickMark val="none"/>
        <c:tickLblPos val="none"/>
        <c:crossAx val="524105776"/>
        <c:crosses val="autoZero"/>
        <c:auto val="1"/>
        <c:lblOffset val="100"/>
        <c:baseTimeUnit val="years"/>
      </c:dateAx>
      <c:valAx>
        <c:axId val="52410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10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19-4438-8268-22CF94AD4D94}"/>
            </c:ext>
          </c:extLst>
        </c:ser>
        <c:dLbls>
          <c:showLegendKey val="0"/>
          <c:showVal val="0"/>
          <c:showCatName val="0"/>
          <c:showSerName val="0"/>
          <c:showPercent val="0"/>
          <c:showBubbleSize val="0"/>
        </c:dLbls>
        <c:gapWidth val="150"/>
        <c:axId val="524118712"/>
        <c:axId val="52411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41.56</c:v>
                </c:pt>
                <c:pt idx="1">
                  <c:v>34.4</c:v>
                </c:pt>
                <c:pt idx="2">
                  <c:v>18.36</c:v>
                </c:pt>
                <c:pt idx="3">
                  <c:v>18.010000000000002</c:v>
                </c:pt>
                <c:pt idx="4">
                  <c:v>23.86</c:v>
                </c:pt>
              </c:numCache>
            </c:numRef>
          </c:val>
          <c:smooth val="0"/>
          <c:extLst>
            <c:ext xmlns:c16="http://schemas.microsoft.com/office/drawing/2014/chart" uri="{C3380CC4-5D6E-409C-BE32-E72D297353CC}">
              <c16:uniqueId val="{00000001-BB19-4438-8268-22CF94AD4D94}"/>
            </c:ext>
          </c:extLst>
        </c:ser>
        <c:dLbls>
          <c:showLegendKey val="0"/>
          <c:showVal val="0"/>
          <c:showCatName val="0"/>
          <c:showSerName val="0"/>
          <c:showPercent val="0"/>
          <c:showBubbleSize val="0"/>
        </c:dLbls>
        <c:marker val="1"/>
        <c:smooth val="0"/>
        <c:axId val="524118712"/>
        <c:axId val="524114400"/>
      </c:lineChart>
      <c:dateAx>
        <c:axId val="524118712"/>
        <c:scaling>
          <c:orientation val="minMax"/>
        </c:scaling>
        <c:delete val="1"/>
        <c:axPos val="b"/>
        <c:numFmt formatCode="&quot;H&quot;yy" sourceLinked="1"/>
        <c:majorTickMark val="none"/>
        <c:minorTickMark val="none"/>
        <c:tickLblPos val="none"/>
        <c:crossAx val="524114400"/>
        <c:crosses val="autoZero"/>
        <c:auto val="1"/>
        <c:lblOffset val="100"/>
        <c:baseTimeUnit val="years"/>
      </c:dateAx>
      <c:valAx>
        <c:axId val="52411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11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68.5</c:v>
                </c:pt>
                <c:pt idx="1">
                  <c:v>76.069999999999993</c:v>
                </c:pt>
                <c:pt idx="2">
                  <c:v>84.02</c:v>
                </c:pt>
                <c:pt idx="3">
                  <c:v>94.48</c:v>
                </c:pt>
                <c:pt idx="4">
                  <c:v>116.71</c:v>
                </c:pt>
              </c:numCache>
            </c:numRef>
          </c:val>
          <c:extLst>
            <c:ext xmlns:c16="http://schemas.microsoft.com/office/drawing/2014/chart" uri="{C3380CC4-5D6E-409C-BE32-E72D297353CC}">
              <c16:uniqueId val="{00000000-BB29-47DE-AD32-4CB15622FD43}"/>
            </c:ext>
          </c:extLst>
        </c:ser>
        <c:dLbls>
          <c:showLegendKey val="0"/>
          <c:showVal val="0"/>
          <c:showCatName val="0"/>
          <c:showSerName val="0"/>
          <c:showPercent val="0"/>
          <c:showBubbleSize val="0"/>
        </c:dLbls>
        <c:gapWidth val="150"/>
        <c:axId val="524113224"/>
        <c:axId val="52411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80.81</c:v>
                </c:pt>
                <c:pt idx="1">
                  <c:v>68.17</c:v>
                </c:pt>
                <c:pt idx="2">
                  <c:v>55.6</c:v>
                </c:pt>
                <c:pt idx="3">
                  <c:v>59.4</c:v>
                </c:pt>
                <c:pt idx="4">
                  <c:v>68.27</c:v>
                </c:pt>
              </c:numCache>
            </c:numRef>
          </c:val>
          <c:smooth val="0"/>
          <c:extLst>
            <c:ext xmlns:c16="http://schemas.microsoft.com/office/drawing/2014/chart" uri="{C3380CC4-5D6E-409C-BE32-E72D297353CC}">
              <c16:uniqueId val="{00000001-BB29-47DE-AD32-4CB15622FD43}"/>
            </c:ext>
          </c:extLst>
        </c:ser>
        <c:dLbls>
          <c:showLegendKey val="0"/>
          <c:showVal val="0"/>
          <c:showCatName val="0"/>
          <c:showSerName val="0"/>
          <c:showPercent val="0"/>
          <c:showBubbleSize val="0"/>
        </c:dLbls>
        <c:marker val="1"/>
        <c:smooth val="0"/>
        <c:axId val="524113224"/>
        <c:axId val="524119496"/>
      </c:lineChart>
      <c:dateAx>
        <c:axId val="524113224"/>
        <c:scaling>
          <c:orientation val="minMax"/>
        </c:scaling>
        <c:delete val="1"/>
        <c:axPos val="b"/>
        <c:numFmt formatCode="&quot;H&quot;yy" sourceLinked="1"/>
        <c:majorTickMark val="none"/>
        <c:minorTickMark val="none"/>
        <c:tickLblPos val="none"/>
        <c:crossAx val="524119496"/>
        <c:crosses val="autoZero"/>
        <c:auto val="1"/>
        <c:lblOffset val="100"/>
        <c:baseTimeUnit val="years"/>
      </c:dateAx>
      <c:valAx>
        <c:axId val="52411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11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347.74</c:v>
                </c:pt>
                <c:pt idx="1">
                  <c:v>302.31</c:v>
                </c:pt>
                <c:pt idx="2">
                  <c:v>264.95</c:v>
                </c:pt>
                <c:pt idx="3">
                  <c:v>225.76</c:v>
                </c:pt>
                <c:pt idx="4">
                  <c:v>191.34</c:v>
                </c:pt>
              </c:numCache>
            </c:numRef>
          </c:val>
          <c:extLst>
            <c:ext xmlns:c16="http://schemas.microsoft.com/office/drawing/2014/chart" uri="{C3380CC4-5D6E-409C-BE32-E72D297353CC}">
              <c16:uniqueId val="{00000000-2393-402D-BA79-8CF620E0BAB3}"/>
            </c:ext>
          </c:extLst>
        </c:ser>
        <c:dLbls>
          <c:showLegendKey val="0"/>
          <c:showVal val="0"/>
          <c:showCatName val="0"/>
          <c:showSerName val="0"/>
          <c:showPercent val="0"/>
          <c:showBubbleSize val="0"/>
        </c:dLbls>
        <c:gapWidth val="150"/>
        <c:axId val="524112832"/>
        <c:axId val="524116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768.62</c:v>
                </c:pt>
                <c:pt idx="1">
                  <c:v>789.44</c:v>
                </c:pt>
                <c:pt idx="2">
                  <c:v>789.08</c:v>
                </c:pt>
                <c:pt idx="3">
                  <c:v>747.84</c:v>
                </c:pt>
                <c:pt idx="4">
                  <c:v>804.98</c:v>
                </c:pt>
              </c:numCache>
            </c:numRef>
          </c:val>
          <c:smooth val="0"/>
          <c:extLst>
            <c:ext xmlns:c16="http://schemas.microsoft.com/office/drawing/2014/chart" uri="{C3380CC4-5D6E-409C-BE32-E72D297353CC}">
              <c16:uniqueId val="{00000001-2393-402D-BA79-8CF620E0BAB3}"/>
            </c:ext>
          </c:extLst>
        </c:ser>
        <c:dLbls>
          <c:showLegendKey val="0"/>
          <c:showVal val="0"/>
          <c:showCatName val="0"/>
          <c:showSerName val="0"/>
          <c:showPercent val="0"/>
          <c:showBubbleSize val="0"/>
        </c:dLbls>
        <c:marker val="1"/>
        <c:smooth val="0"/>
        <c:axId val="524112832"/>
        <c:axId val="524116360"/>
      </c:lineChart>
      <c:dateAx>
        <c:axId val="524112832"/>
        <c:scaling>
          <c:orientation val="minMax"/>
        </c:scaling>
        <c:delete val="1"/>
        <c:axPos val="b"/>
        <c:numFmt formatCode="&quot;H&quot;yy" sourceLinked="1"/>
        <c:majorTickMark val="none"/>
        <c:minorTickMark val="none"/>
        <c:tickLblPos val="none"/>
        <c:crossAx val="524116360"/>
        <c:crosses val="autoZero"/>
        <c:auto val="1"/>
        <c:lblOffset val="100"/>
        <c:baseTimeUnit val="years"/>
      </c:dateAx>
      <c:valAx>
        <c:axId val="52411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11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97.41</c:v>
                </c:pt>
                <c:pt idx="1">
                  <c:v>100</c:v>
                </c:pt>
                <c:pt idx="2">
                  <c:v>100</c:v>
                </c:pt>
                <c:pt idx="3">
                  <c:v>99.99</c:v>
                </c:pt>
                <c:pt idx="4">
                  <c:v>100</c:v>
                </c:pt>
              </c:numCache>
            </c:numRef>
          </c:val>
          <c:extLst>
            <c:ext xmlns:c16="http://schemas.microsoft.com/office/drawing/2014/chart" uri="{C3380CC4-5D6E-409C-BE32-E72D297353CC}">
              <c16:uniqueId val="{00000000-0615-487D-B2AC-71B94B5DA0F8}"/>
            </c:ext>
          </c:extLst>
        </c:ser>
        <c:dLbls>
          <c:showLegendKey val="0"/>
          <c:showVal val="0"/>
          <c:showCatName val="0"/>
          <c:showSerName val="0"/>
          <c:showPercent val="0"/>
          <c:showBubbleSize val="0"/>
        </c:dLbls>
        <c:gapWidth val="150"/>
        <c:axId val="524112440"/>
        <c:axId val="52411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88.06</c:v>
                </c:pt>
                <c:pt idx="1">
                  <c:v>87.29</c:v>
                </c:pt>
                <c:pt idx="2">
                  <c:v>88.25</c:v>
                </c:pt>
                <c:pt idx="3">
                  <c:v>90.17</c:v>
                </c:pt>
                <c:pt idx="4">
                  <c:v>88.71</c:v>
                </c:pt>
              </c:numCache>
            </c:numRef>
          </c:val>
          <c:smooth val="0"/>
          <c:extLst>
            <c:ext xmlns:c16="http://schemas.microsoft.com/office/drawing/2014/chart" uri="{C3380CC4-5D6E-409C-BE32-E72D297353CC}">
              <c16:uniqueId val="{00000001-0615-487D-B2AC-71B94B5DA0F8}"/>
            </c:ext>
          </c:extLst>
        </c:ser>
        <c:dLbls>
          <c:showLegendKey val="0"/>
          <c:showVal val="0"/>
          <c:showCatName val="0"/>
          <c:showSerName val="0"/>
          <c:showPercent val="0"/>
          <c:showBubbleSize val="0"/>
        </c:dLbls>
        <c:marker val="1"/>
        <c:smooth val="0"/>
        <c:axId val="524112440"/>
        <c:axId val="524119104"/>
      </c:lineChart>
      <c:dateAx>
        <c:axId val="524112440"/>
        <c:scaling>
          <c:orientation val="minMax"/>
        </c:scaling>
        <c:delete val="1"/>
        <c:axPos val="b"/>
        <c:numFmt formatCode="&quot;H&quot;yy" sourceLinked="1"/>
        <c:majorTickMark val="none"/>
        <c:minorTickMark val="none"/>
        <c:tickLblPos val="none"/>
        <c:crossAx val="524119104"/>
        <c:crosses val="autoZero"/>
        <c:auto val="1"/>
        <c:lblOffset val="100"/>
        <c:baseTimeUnit val="years"/>
      </c:dateAx>
      <c:valAx>
        <c:axId val="52411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11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195.89</c:v>
                </c:pt>
                <c:pt idx="1">
                  <c:v>189.32</c:v>
                </c:pt>
                <c:pt idx="2">
                  <c:v>188.45</c:v>
                </c:pt>
                <c:pt idx="3">
                  <c:v>189.66</c:v>
                </c:pt>
                <c:pt idx="4">
                  <c:v>190.75</c:v>
                </c:pt>
              </c:numCache>
            </c:numRef>
          </c:val>
          <c:extLst>
            <c:ext xmlns:c16="http://schemas.microsoft.com/office/drawing/2014/chart" uri="{C3380CC4-5D6E-409C-BE32-E72D297353CC}">
              <c16:uniqueId val="{00000000-8813-48AE-8433-1F65DD1C53DF}"/>
            </c:ext>
          </c:extLst>
        </c:ser>
        <c:dLbls>
          <c:showLegendKey val="0"/>
          <c:showVal val="0"/>
          <c:showCatName val="0"/>
          <c:showSerName val="0"/>
          <c:showPercent val="0"/>
          <c:showBubbleSize val="0"/>
        </c:dLbls>
        <c:gapWidth val="150"/>
        <c:axId val="524094800"/>
        <c:axId val="52409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179.32</c:v>
                </c:pt>
                <c:pt idx="1">
                  <c:v>176.67</c:v>
                </c:pt>
                <c:pt idx="2">
                  <c:v>176.37</c:v>
                </c:pt>
                <c:pt idx="3">
                  <c:v>173.17</c:v>
                </c:pt>
                <c:pt idx="4">
                  <c:v>174.8</c:v>
                </c:pt>
              </c:numCache>
            </c:numRef>
          </c:val>
          <c:smooth val="0"/>
          <c:extLst>
            <c:ext xmlns:c16="http://schemas.microsoft.com/office/drawing/2014/chart" uri="{C3380CC4-5D6E-409C-BE32-E72D297353CC}">
              <c16:uniqueId val="{00000001-8813-48AE-8433-1F65DD1C53DF}"/>
            </c:ext>
          </c:extLst>
        </c:ser>
        <c:dLbls>
          <c:showLegendKey val="0"/>
          <c:showVal val="0"/>
          <c:showCatName val="0"/>
          <c:showSerName val="0"/>
          <c:showPercent val="0"/>
          <c:showBubbleSize val="0"/>
        </c:dLbls>
        <c:marker val="1"/>
        <c:smooth val="0"/>
        <c:axId val="524094800"/>
        <c:axId val="524096368"/>
      </c:lineChart>
      <c:dateAx>
        <c:axId val="524094800"/>
        <c:scaling>
          <c:orientation val="minMax"/>
        </c:scaling>
        <c:delete val="1"/>
        <c:axPos val="b"/>
        <c:numFmt formatCode="&quot;H&quot;yy" sourceLinked="1"/>
        <c:majorTickMark val="none"/>
        <c:minorTickMark val="none"/>
        <c:tickLblPos val="none"/>
        <c:crossAx val="524096368"/>
        <c:crosses val="autoZero"/>
        <c:auto val="1"/>
        <c:lblOffset val="100"/>
        <c:baseTimeUnit val="years"/>
      </c:dateAx>
      <c:valAx>
        <c:axId val="52409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09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46" zoomScale="115" zoomScaleNormal="11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天草市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75101</v>
      </c>
      <c r="AM8" s="42"/>
      <c r="AN8" s="42"/>
      <c r="AO8" s="42"/>
      <c r="AP8" s="42"/>
      <c r="AQ8" s="42"/>
      <c r="AR8" s="42"/>
      <c r="AS8" s="42"/>
      <c r="AT8" s="35">
        <f>データ!T6</f>
        <v>683.82</v>
      </c>
      <c r="AU8" s="35"/>
      <c r="AV8" s="35"/>
      <c r="AW8" s="35"/>
      <c r="AX8" s="35"/>
      <c r="AY8" s="35"/>
      <c r="AZ8" s="35"/>
      <c r="BA8" s="35"/>
      <c r="BB8" s="35">
        <f>データ!U6</f>
        <v>109.83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74.569999999999993</v>
      </c>
      <c r="J10" s="35"/>
      <c r="K10" s="35"/>
      <c r="L10" s="35"/>
      <c r="M10" s="35"/>
      <c r="N10" s="35"/>
      <c r="O10" s="35"/>
      <c r="P10" s="35">
        <f>データ!P6</f>
        <v>33.07</v>
      </c>
      <c r="Q10" s="35"/>
      <c r="R10" s="35"/>
      <c r="S10" s="35"/>
      <c r="T10" s="35"/>
      <c r="U10" s="35"/>
      <c r="V10" s="35"/>
      <c r="W10" s="35">
        <f>データ!Q6</f>
        <v>70.260000000000005</v>
      </c>
      <c r="X10" s="35"/>
      <c r="Y10" s="35"/>
      <c r="Z10" s="35"/>
      <c r="AA10" s="35"/>
      <c r="AB10" s="35"/>
      <c r="AC10" s="35"/>
      <c r="AD10" s="42">
        <f>データ!R6</f>
        <v>3740</v>
      </c>
      <c r="AE10" s="42"/>
      <c r="AF10" s="42"/>
      <c r="AG10" s="42"/>
      <c r="AH10" s="42"/>
      <c r="AI10" s="42"/>
      <c r="AJ10" s="42"/>
      <c r="AK10" s="2"/>
      <c r="AL10" s="42">
        <f>データ!V6</f>
        <v>24500</v>
      </c>
      <c r="AM10" s="42"/>
      <c r="AN10" s="42"/>
      <c r="AO10" s="42"/>
      <c r="AP10" s="42"/>
      <c r="AQ10" s="42"/>
      <c r="AR10" s="42"/>
      <c r="AS10" s="42"/>
      <c r="AT10" s="35">
        <f>データ!W6</f>
        <v>6.4</v>
      </c>
      <c r="AU10" s="35"/>
      <c r="AV10" s="35"/>
      <c r="AW10" s="35"/>
      <c r="AX10" s="35"/>
      <c r="AY10" s="35"/>
      <c r="AZ10" s="35"/>
      <c r="BA10" s="35"/>
      <c r="BB10" s="35">
        <f>データ!X6</f>
        <v>3828.13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116</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80"/>
      <c r="BM60" s="81"/>
      <c r="BN60" s="81"/>
      <c r="BO60" s="81"/>
      <c r="BP60" s="81"/>
      <c r="BQ60" s="81"/>
      <c r="BR60" s="81"/>
      <c r="BS60" s="81"/>
      <c r="BT60" s="81"/>
      <c r="BU60" s="81"/>
      <c r="BV60" s="81"/>
      <c r="BW60" s="81"/>
      <c r="BX60" s="81"/>
      <c r="BY60" s="81"/>
      <c r="BZ60" s="82"/>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SalNRjSvBzZQvDwdi8CfDnVcEt/7gdaiLfCBT//P9FDRWgI8QS3C/Ra9jOX/odswPKOMkOM8QR2/we43eLTsrA==" saltValue="sht7fG8XN55MZ2cwYixP2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432156</v>
      </c>
      <c r="D6" s="19">
        <f t="shared" si="3"/>
        <v>46</v>
      </c>
      <c r="E6" s="19">
        <f t="shared" si="3"/>
        <v>17</v>
      </c>
      <c r="F6" s="19">
        <f t="shared" si="3"/>
        <v>1</v>
      </c>
      <c r="G6" s="19">
        <f t="shared" si="3"/>
        <v>0</v>
      </c>
      <c r="H6" s="19" t="str">
        <f t="shared" si="3"/>
        <v>熊本県　天草市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74.569999999999993</v>
      </c>
      <c r="P6" s="20">
        <f t="shared" si="3"/>
        <v>33.07</v>
      </c>
      <c r="Q6" s="20">
        <f t="shared" si="3"/>
        <v>70.260000000000005</v>
      </c>
      <c r="R6" s="20">
        <f t="shared" si="3"/>
        <v>3740</v>
      </c>
      <c r="S6" s="20">
        <f t="shared" si="3"/>
        <v>75101</v>
      </c>
      <c r="T6" s="20">
        <f t="shared" si="3"/>
        <v>683.82</v>
      </c>
      <c r="U6" s="20">
        <f t="shared" si="3"/>
        <v>109.83</v>
      </c>
      <c r="V6" s="20">
        <f t="shared" si="3"/>
        <v>24500</v>
      </c>
      <c r="W6" s="20">
        <f t="shared" si="3"/>
        <v>6.4</v>
      </c>
      <c r="X6" s="20">
        <f t="shared" si="3"/>
        <v>3828.13</v>
      </c>
      <c r="Y6" s="21">
        <f>IF(Y7="",NA(),Y7)</f>
        <v>106.5</v>
      </c>
      <c r="Z6" s="21">
        <f t="shared" ref="Z6:AH6" si="4">IF(Z7="",NA(),Z7)</f>
        <v>106.71</v>
      </c>
      <c r="AA6" s="21">
        <f t="shared" si="4"/>
        <v>105.82</v>
      </c>
      <c r="AB6" s="21">
        <f t="shared" si="4"/>
        <v>104.69</v>
      </c>
      <c r="AC6" s="21">
        <f t="shared" si="4"/>
        <v>107.65</v>
      </c>
      <c r="AD6" s="21">
        <f t="shared" si="4"/>
        <v>105.06</v>
      </c>
      <c r="AE6" s="21">
        <f t="shared" si="4"/>
        <v>106.81</v>
      </c>
      <c r="AF6" s="21">
        <f t="shared" si="4"/>
        <v>106.5</v>
      </c>
      <c r="AG6" s="21">
        <f t="shared" si="4"/>
        <v>106.22</v>
      </c>
      <c r="AH6" s="21">
        <f t="shared" si="4"/>
        <v>107.01</v>
      </c>
      <c r="AI6" s="20" t="str">
        <f>IF(AI7="","",IF(AI7="-","【-】","【"&amp;SUBSTITUTE(TEXT(AI7,"#,##0.00"),"-","△")&amp;"】"))</f>
        <v>【106.11】</v>
      </c>
      <c r="AJ6" s="20">
        <f>IF(AJ7="",NA(),AJ7)</f>
        <v>0</v>
      </c>
      <c r="AK6" s="20">
        <f t="shared" ref="AK6:AS6" si="5">IF(AK7="",NA(),AK7)</f>
        <v>0</v>
      </c>
      <c r="AL6" s="20">
        <f t="shared" si="5"/>
        <v>0</v>
      </c>
      <c r="AM6" s="20">
        <f t="shared" si="5"/>
        <v>0</v>
      </c>
      <c r="AN6" s="20">
        <f t="shared" si="5"/>
        <v>0</v>
      </c>
      <c r="AO6" s="21">
        <f t="shared" si="5"/>
        <v>41.56</v>
      </c>
      <c r="AP6" s="21">
        <f t="shared" si="5"/>
        <v>34.4</v>
      </c>
      <c r="AQ6" s="21">
        <f t="shared" si="5"/>
        <v>18.36</v>
      </c>
      <c r="AR6" s="21">
        <f t="shared" si="5"/>
        <v>18.010000000000002</v>
      </c>
      <c r="AS6" s="21">
        <f t="shared" si="5"/>
        <v>23.86</v>
      </c>
      <c r="AT6" s="20" t="str">
        <f>IF(AT7="","",IF(AT7="-","【-】","【"&amp;SUBSTITUTE(TEXT(AT7,"#,##0.00"),"-","△")&amp;"】"))</f>
        <v>【3.15】</v>
      </c>
      <c r="AU6" s="21">
        <f>IF(AU7="",NA(),AU7)</f>
        <v>68.5</v>
      </c>
      <c r="AV6" s="21">
        <f t="shared" ref="AV6:BD6" si="6">IF(AV7="",NA(),AV7)</f>
        <v>76.069999999999993</v>
      </c>
      <c r="AW6" s="21">
        <f t="shared" si="6"/>
        <v>84.02</v>
      </c>
      <c r="AX6" s="21">
        <f t="shared" si="6"/>
        <v>94.48</v>
      </c>
      <c r="AY6" s="21">
        <f t="shared" si="6"/>
        <v>116.71</v>
      </c>
      <c r="AZ6" s="21">
        <f t="shared" si="6"/>
        <v>80.81</v>
      </c>
      <c r="BA6" s="21">
        <f t="shared" si="6"/>
        <v>68.17</v>
      </c>
      <c r="BB6" s="21">
        <f t="shared" si="6"/>
        <v>55.6</v>
      </c>
      <c r="BC6" s="21">
        <f t="shared" si="6"/>
        <v>59.4</v>
      </c>
      <c r="BD6" s="21">
        <f t="shared" si="6"/>
        <v>68.27</v>
      </c>
      <c r="BE6" s="20" t="str">
        <f>IF(BE7="","",IF(BE7="-","【-】","【"&amp;SUBSTITUTE(TEXT(BE7,"#,##0.00"),"-","△")&amp;"】"))</f>
        <v>【73.44】</v>
      </c>
      <c r="BF6" s="21">
        <f>IF(BF7="",NA(),BF7)</f>
        <v>347.74</v>
      </c>
      <c r="BG6" s="21">
        <f t="shared" ref="BG6:BO6" si="7">IF(BG7="",NA(),BG7)</f>
        <v>302.31</v>
      </c>
      <c r="BH6" s="21">
        <f t="shared" si="7"/>
        <v>264.95</v>
      </c>
      <c r="BI6" s="21">
        <f t="shared" si="7"/>
        <v>225.76</v>
      </c>
      <c r="BJ6" s="21">
        <f t="shared" si="7"/>
        <v>191.34</v>
      </c>
      <c r="BK6" s="21">
        <f t="shared" si="7"/>
        <v>768.62</v>
      </c>
      <c r="BL6" s="21">
        <f t="shared" si="7"/>
        <v>789.44</v>
      </c>
      <c r="BM6" s="21">
        <f t="shared" si="7"/>
        <v>789.08</v>
      </c>
      <c r="BN6" s="21">
        <f t="shared" si="7"/>
        <v>747.84</v>
      </c>
      <c r="BO6" s="21">
        <f t="shared" si="7"/>
        <v>804.98</v>
      </c>
      <c r="BP6" s="20" t="str">
        <f>IF(BP7="","",IF(BP7="-","【-】","【"&amp;SUBSTITUTE(TEXT(BP7,"#,##0.00"),"-","△")&amp;"】"))</f>
        <v>【652.82】</v>
      </c>
      <c r="BQ6" s="21">
        <f>IF(BQ7="",NA(),BQ7)</f>
        <v>97.41</v>
      </c>
      <c r="BR6" s="21">
        <f t="shared" ref="BR6:BZ6" si="8">IF(BR7="",NA(),BR7)</f>
        <v>100</v>
      </c>
      <c r="BS6" s="21">
        <f t="shared" si="8"/>
        <v>100</v>
      </c>
      <c r="BT6" s="21">
        <f t="shared" si="8"/>
        <v>99.99</v>
      </c>
      <c r="BU6" s="21">
        <f t="shared" si="8"/>
        <v>100</v>
      </c>
      <c r="BV6" s="21">
        <f t="shared" si="8"/>
        <v>88.06</v>
      </c>
      <c r="BW6" s="21">
        <f t="shared" si="8"/>
        <v>87.29</v>
      </c>
      <c r="BX6" s="21">
        <f t="shared" si="8"/>
        <v>88.25</v>
      </c>
      <c r="BY6" s="21">
        <f t="shared" si="8"/>
        <v>90.17</v>
      </c>
      <c r="BZ6" s="21">
        <f t="shared" si="8"/>
        <v>88.71</v>
      </c>
      <c r="CA6" s="20" t="str">
        <f>IF(CA7="","",IF(CA7="-","【-】","【"&amp;SUBSTITUTE(TEXT(CA7,"#,##0.00"),"-","△")&amp;"】"))</f>
        <v>【97.61】</v>
      </c>
      <c r="CB6" s="21">
        <f>IF(CB7="",NA(),CB7)</f>
        <v>195.89</v>
      </c>
      <c r="CC6" s="21">
        <f t="shared" ref="CC6:CK6" si="9">IF(CC7="",NA(),CC7)</f>
        <v>189.32</v>
      </c>
      <c r="CD6" s="21">
        <f t="shared" si="9"/>
        <v>188.45</v>
      </c>
      <c r="CE6" s="21">
        <f t="shared" si="9"/>
        <v>189.66</v>
      </c>
      <c r="CF6" s="21">
        <f t="shared" si="9"/>
        <v>190.75</v>
      </c>
      <c r="CG6" s="21">
        <f t="shared" si="9"/>
        <v>179.32</v>
      </c>
      <c r="CH6" s="21">
        <f t="shared" si="9"/>
        <v>176.67</v>
      </c>
      <c r="CI6" s="21">
        <f t="shared" si="9"/>
        <v>176.37</v>
      </c>
      <c r="CJ6" s="21">
        <f t="shared" si="9"/>
        <v>173.17</v>
      </c>
      <c r="CK6" s="21">
        <f t="shared" si="9"/>
        <v>174.8</v>
      </c>
      <c r="CL6" s="20" t="str">
        <f>IF(CL7="","",IF(CL7="-","【-】","【"&amp;SUBSTITUTE(TEXT(CL7,"#,##0.00"),"-","△")&amp;"】"))</f>
        <v>【138.29】</v>
      </c>
      <c r="CM6" s="21">
        <f>IF(CM7="",NA(),CM7)</f>
        <v>66.34</v>
      </c>
      <c r="CN6" s="21">
        <f t="shared" ref="CN6:CV6" si="10">IF(CN7="",NA(),CN7)</f>
        <v>66.540000000000006</v>
      </c>
      <c r="CO6" s="21">
        <f t="shared" si="10"/>
        <v>65.8</v>
      </c>
      <c r="CP6" s="21">
        <f t="shared" si="10"/>
        <v>62.66</v>
      </c>
      <c r="CQ6" s="21">
        <f t="shared" si="10"/>
        <v>64.62</v>
      </c>
      <c r="CR6" s="21">
        <f t="shared" si="10"/>
        <v>58</v>
      </c>
      <c r="CS6" s="21">
        <f t="shared" si="10"/>
        <v>57.42</v>
      </c>
      <c r="CT6" s="21">
        <f t="shared" si="10"/>
        <v>56.72</v>
      </c>
      <c r="CU6" s="21">
        <f t="shared" si="10"/>
        <v>56.43</v>
      </c>
      <c r="CV6" s="21">
        <f t="shared" si="10"/>
        <v>55.82</v>
      </c>
      <c r="CW6" s="20" t="str">
        <f>IF(CW7="","",IF(CW7="-","【-】","【"&amp;SUBSTITUTE(TEXT(CW7,"#,##0.00"),"-","△")&amp;"】"))</f>
        <v>【59.10】</v>
      </c>
      <c r="CX6" s="21">
        <f>IF(CX7="",NA(),CX7)</f>
        <v>96.37</v>
      </c>
      <c r="CY6" s="21">
        <f t="shared" ref="CY6:DG6" si="11">IF(CY7="",NA(),CY7)</f>
        <v>96.28</v>
      </c>
      <c r="CZ6" s="21">
        <f t="shared" si="11"/>
        <v>96.58</v>
      </c>
      <c r="DA6" s="21">
        <f t="shared" si="11"/>
        <v>96.55</v>
      </c>
      <c r="DB6" s="21">
        <f t="shared" si="11"/>
        <v>97.63</v>
      </c>
      <c r="DC6" s="21">
        <f t="shared" si="11"/>
        <v>89.79</v>
      </c>
      <c r="DD6" s="21">
        <f t="shared" si="11"/>
        <v>90.42</v>
      </c>
      <c r="DE6" s="21">
        <f t="shared" si="11"/>
        <v>90.72</v>
      </c>
      <c r="DF6" s="21">
        <f t="shared" si="11"/>
        <v>91.07</v>
      </c>
      <c r="DG6" s="21">
        <f t="shared" si="11"/>
        <v>90.67</v>
      </c>
      <c r="DH6" s="20" t="str">
        <f>IF(DH7="","",IF(DH7="-","【-】","【"&amp;SUBSTITUTE(TEXT(DH7,"#,##0.00"),"-","△")&amp;"】"))</f>
        <v>【95.82】</v>
      </c>
      <c r="DI6" s="21">
        <f>IF(DI7="",NA(),DI7)</f>
        <v>13.62</v>
      </c>
      <c r="DJ6" s="21">
        <f t="shared" ref="DJ6:DR6" si="12">IF(DJ7="",NA(),DJ7)</f>
        <v>17.59</v>
      </c>
      <c r="DK6" s="21">
        <f t="shared" si="12"/>
        <v>21.38</v>
      </c>
      <c r="DL6" s="21">
        <f t="shared" si="12"/>
        <v>25.51</v>
      </c>
      <c r="DM6" s="21">
        <f t="shared" si="12"/>
        <v>28.21</v>
      </c>
      <c r="DN6" s="21">
        <f t="shared" si="12"/>
        <v>30.6</v>
      </c>
      <c r="DO6" s="21">
        <f t="shared" si="12"/>
        <v>29.23</v>
      </c>
      <c r="DP6" s="21">
        <f t="shared" si="12"/>
        <v>20.78</v>
      </c>
      <c r="DQ6" s="21">
        <f t="shared" si="12"/>
        <v>23.54</v>
      </c>
      <c r="DR6" s="21">
        <f t="shared" si="12"/>
        <v>25.86</v>
      </c>
      <c r="DS6" s="20" t="str">
        <f>IF(DS7="","",IF(DS7="-","【-】","【"&amp;SUBSTITUTE(TEXT(DS7,"#,##0.00"),"-","△")&amp;"】"))</f>
        <v>【39.74】</v>
      </c>
      <c r="DT6" s="20">
        <f>IF(DT7="",NA(),DT7)</f>
        <v>0</v>
      </c>
      <c r="DU6" s="20">
        <f t="shared" ref="DU6:EC6" si="13">IF(DU7="",NA(),DU7)</f>
        <v>0</v>
      </c>
      <c r="DV6" s="20">
        <f t="shared" si="13"/>
        <v>0</v>
      </c>
      <c r="DW6" s="20">
        <f t="shared" si="13"/>
        <v>0</v>
      </c>
      <c r="DX6" s="20">
        <f t="shared" si="13"/>
        <v>0</v>
      </c>
      <c r="DY6" s="21">
        <f t="shared" si="13"/>
        <v>1.83</v>
      </c>
      <c r="DZ6" s="21">
        <f t="shared" si="13"/>
        <v>1.37</v>
      </c>
      <c r="EA6" s="21">
        <f t="shared" si="13"/>
        <v>1.34</v>
      </c>
      <c r="EB6" s="21">
        <f t="shared" si="13"/>
        <v>1.5</v>
      </c>
      <c r="EC6" s="21">
        <f t="shared" si="13"/>
        <v>1.4</v>
      </c>
      <c r="ED6" s="20" t="str">
        <f>IF(ED7="","",IF(ED7="-","【-】","【"&amp;SUBSTITUTE(TEXT(ED7,"#,##0.00"),"-","△")&amp;"】"))</f>
        <v>【7.62】</v>
      </c>
      <c r="EE6" s="21">
        <f>IF(EE7="",NA(),EE7)</f>
        <v>0.2</v>
      </c>
      <c r="EF6" s="21">
        <f t="shared" ref="EF6:EN6" si="14">IF(EF7="",NA(),EF7)</f>
        <v>0.27</v>
      </c>
      <c r="EG6" s="21">
        <f t="shared" si="14"/>
        <v>0.27</v>
      </c>
      <c r="EH6" s="21">
        <f t="shared" si="14"/>
        <v>0.03</v>
      </c>
      <c r="EI6" s="21">
        <f t="shared" si="14"/>
        <v>0.02</v>
      </c>
      <c r="EJ6" s="21">
        <f t="shared" si="14"/>
        <v>0.21</v>
      </c>
      <c r="EK6" s="21">
        <f t="shared" si="14"/>
        <v>0.17</v>
      </c>
      <c r="EL6" s="21">
        <f t="shared" si="14"/>
        <v>0.15</v>
      </c>
      <c r="EM6" s="21">
        <f t="shared" si="14"/>
        <v>0.15</v>
      </c>
      <c r="EN6" s="21">
        <f t="shared" si="14"/>
        <v>0.12</v>
      </c>
      <c r="EO6" s="20" t="str">
        <f>IF(EO7="","",IF(EO7="-","【-】","【"&amp;SUBSTITUTE(TEXT(EO7,"#,##0.00"),"-","△")&amp;"】"))</f>
        <v>【0.23】</v>
      </c>
    </row>
    <row r="7" spans="1:148" s="22" customFormat="1" x14ac:dyDescent="0.15">
      <c r="A7" s="14"/>
      <c r="B7" s="23">
        <v>2022</v>
      </c>
      <c r="C7" s="23">
        <v>432156</v>
      </c>
      <c r="D7" s="23">
        <v>46</v>
      </c>
      <c r="E7" s="23">
        <v>17</v>
      </c>
      <c r="F7" s="23">
        <v>1</v>
      </c>
      <c r="G7" s="23">
        <v>0</v>
      </c>
      <c r="H7" s="23" t="s">
        <v>96</v>
      </c>
      <c r="I7" s="23" t="s">
        <v>97</v>
      </c>
      <c r="J7" s="23" t="s">
        <v>98</v>
      </c>
      <c r="K7" s="23" t="s">
        <v>99</v>
      </c>
      <c r="L7" s="23" t="s">
        <v>100</v>
      </c>
      <c r="M7" s="23" t="s">
        <v>101</v>
      </c>
      <c r="N7" s="24" t="s">
        <v>102</v>
      </c>
      <c r="O7" s="24">
        <v>74.569999999999993</v>
      </c>
      <c r="P7" s="24">
        <v>33.07</v>
      </c>
      <c r="Q7" s="24">
        <v>70.260000000000005</v>
      </c>
      <c r="R7" s="24">
        <v>3740</v>
      </c>
      <c r="S7" s="24">
        <v>75101</v>
      </c>
      <c r="T7" s="24">
        <v>683.82</v>
      </c>
      <c r="U7" s="24">
        <v>109.83</v>
      </c>
      <c r="V7" s="24">
        <v>24500</v>
      </c>
      <c r="W7" s="24">
        <v>6.4</v>
      </c>
      <c r="X7" s="24">
        <v>3828.13</v>
      </c>
      <c r="Y7" s="24">
        <v>106.5</v>
      </c>
      <c r="Z7" s="24">
        <v>106.71</v>
      </c>
      <c r="AA7" s="24">
        <v>105.82</v>
      </c>
      <c r="AB7" s="24">
        <v>104.69</v>
      </c>
      <c r="AC7" s="24">
        <v>107.65</v>
      </c>
      <c r="AD7" s="24">
        <v>105.06</v>
      </c>
      <c r="AE7" s="24">
        <v>106.81</v>
      </c>
      <c r="AF7" s="24">
        <v>106.5</v>
      </c>
      <c r="AG7" s="24">
        <v>106.22</v>
      </c>
      <c r="AH7" s="24">
        <v>107.01</v>
      </c>
      <c r="AI7" s="24">
        <v>106.11</v>
      </c>
      <c r="AJ7" s="24">
        <v>0</v>
      </c>
      <c r="AK7" s="24">
        <v>0</v>
      </c>
      <c r="AL7" s="24">
        <v>0</v>
      </c>
      <c r="AM7" s="24">
        <v>0</v>
      </c>
      <c r="AN7" s="24">
        <v>0</v>
      </c>
      <c r="AO7" s="24">
        <v>41.56</v>
      </c>
      <c r="AP7" s="24">
        <v>34.4</v>
      </c>
      <c r="AQ7" s="24">
        <v>18.36</v>
      </c>
      <c r="AR7" s="24">
        <v>18.010000000000002</v>
      </c>
      <c r="AS7" s="24">
        <v>23.86</v>
      </c>
      <c r="AT7" s="24">
        <v>3.15</v>
      </c>
      <c r="AU7" s="24">
        <v>68.5</v>
      </c>
      <c r="AV7" s="24">
        <v>76.069999999999993</v>
      </c>
      <c r="AW7" s="24">
        <v>84.02</v>
      </c>
      <c r="AX7" s="24">
        <v>94.48</v>
      </c>
      <c r="AY7" s="24">
        <v>116.71</v>
      </c>
      <c r="AZ7" s="24">
        <v>80.81</v>
      </c>
      <c r="BA7" s="24">
        <v>68.17</v>
      </c>
      <c r="BB7" s="24">
        <v>55.6</v>
      </c>
      <c r="BC7" s="24">
        <v>59.4</v>
      </c>
      <c r="BD7" s="24">
        <v>68.27</v>
      </c>
      <c r="BE7" s="24">
        <v>73.44</v>
      </c>
      <c r="BF7" s="24">
        <v>347.74</v>
      </c>
      <c r="BG7" s="24">
        <v>302.31</v>
      </c>
      <c r="BH7" s="24">
        <v>264.95</v>
      </c>
      <c r="BI7" s="24">
        <v>225.76</v>
      </c>
      <c r="BJ7" s="24">
        <v>191.34</v>
      </c>
      <c r="BK7" s="24">
        <v>768.62</v>
      </c>
      <c r="BL7" s="24">
        <v>789.44</v>
      </c>
      <c r="BM7" s="24">
        <v>789.08</v>
      </c>
      <c r="BN7" s="24">
        <v>747.84</v>
      </c>
      <c r="BO7" s="24">
        <v>804.98</v>
      </c>
      <c r="BP7" s="24">
        <v>652.82000000000005</v>
      </c>
      <c r="BQ7" s="24">
        <v>97.41</v>
      </c>
      <c r="BR7" s="24">
        <v>100</v>
      </c>
      <c r="BS7" s="24">
        <v>100</v>
      </c>
      <c r="BT7" s="24">
        <v>99.99</v>
      </c>
      <c r="BU7" s="24">
        <v>100</v>
      </c>
      <c r="BV7" s="24">
        <v>88.06</v>
      </c>
      <c r="BW7" s="24">
        <v>87.29</v>
      </c>
      <c r="BX7" s="24">
        <v>88.25</v>
      </c>
      <c r="BY7" s="24">
        <v>90.17</v>
      </c>
      <c r="BZ7" s="24">
        <v>88.71</v>
      </c>
      <c r="CA7" s="24">
        <v>97.61</v>
      </c>
      <c r="CB7" s="24">
        <v>195.89</v>
      </c>
      <c r="CC7" s="24">
        <v>189.32</v>
      </c>
      <c r="CD7" s="24">
        <v>188.45</v>
      </c>
      <c r="CE7" s="24">
        <v>189.66</v>
      </c>
      <c r="CF7" s="24">
        <v>190.75</v>
      </c>
      <c r="CG7" s="24">
        <v>179.32</v>
      </c>
      <c r="CH7" s="24">
        <v>176.67</v>
      </c>
      <c r="CI7" s="24">
        <v>176.37</v>
      </c>
      <c r="CJ7" s="24">
        <v>173.17</v>
      </c>
      <c r="CK7" s="24">
        <v>174.8</v>
      </c>
      <c r="CL7" s="24">
        <v>138.29</v>
      </c>
      <c r="CM7" s="24">
        <v>66.34</v>
      </c>
      <c r="CN7" s="24">
        <v>66.540000000000006</v>
      </c>
      <c r="CO7" s="24">
        <v>65.8</v>
      </c>
      <c r="CP7" s="24">
        <v>62.66</v>
      </c>
      <c r="CQ7" s="24">
        <v>64.62</v>
      </c>
      <c r="CR7" s="24">
        <v>58</v>
      </c>
      <c r="CS7" s="24">
        <v>57.42</v>
      </c>
      <c r="CT7" s="24">
        <v>56.72</v>
      </c>
      <c r="CU7" s="24">
        <v>56.43</v>
      </c>
      <c r="CV7" s="24">
        <v>55.82</v>
      </c>
      <c r="CW7" s="24">
        <v>59.1</v>
      </c>
      <c r="CX7" s="24">
        <v>96.37</v>
      </c>
      <c r="CY7" s="24">
        <v>96.28</v>
      </c>
      <c r="CZ7" s="24">
        <v>96.58</v>
      </c>
      <c r="DA7" s="24">
        <v>96.55</v>
      </c>
      <c r="DB7" s="24">
        <v>97.63</v>
      </c>
      <c r="DC7" s="24">
        <v>89.79</v>
      </c>
      <c r="DD7" s="24">
        <v>90.42</v>
      </c>
      <c r="DE7" s="24">
        <v>90.72</v>
      </c>
      <c r="DF7" s="24">
        <v>91.07</v>
      </c>
      <c r="DG7" s="24">
        <v>90.67</v>
      </c>
      <c r="DH7" s="24">
        <v>95.82</v>
      </c>
      <c r="DI7" s="24">
        <v>13.62</v>
      </c>
      <c r="DJ7" s="24">
        <v>17.59</v>
      </c>
      <c r="DK7" s="24">
        <v>21.38</v>
      </c>
      <c r="DL7" s="24">
        <v>25.51</v>
      </c>
      <c r="DM7" s="24">
        <v>28.21</v>
      </c>
      <c r="DN7" s="24">
        <v>30.6</v>
      </c>
      <c r="DO7" s="24">
        <v>29.23</v>
      </c>
      <c r="DP7" s="24">
        <v>20.78</v>
      </c>
      <c r="DQ7" s="24">
        <v>23.54</v>
      </c>
      <c r="DR7" s="24">
        <v>25.86</v>
      </c>
      <c r="DS7" s="24">
        <v>39.74</v>
      </c>
      <c r="DT7" s="24">
        <v>0</v>
      </c>
      <c r="DU7" s="24">
        <v>0</v>
      </c>
      <c r="DV7" s="24">
        <v>0</v>
      </c>
      <c r="DW7" s="24">
        <v>0</v>
      </c>
      <c r="DX7" s="24">
        <v>0</v>
      </c>
      <c r="DY7" s="24">
        <v>1.83</v>
      </c>
      <c r="DZ7" s="24">
        <v>1.37</v>
      </c>
      <c r="EA7" s="24">
        <v>1.34</v>
      </c>
      <c r="EB7" s="24">
        <v>1.5</v>
      </c>
      <c r="EC7" s="24">
        <v>1.4</v>
      </c>
      <c r="ED7" s="24">
        <v>7.62</v>
      </c>
      <c r="EE7" s="24">
        <v>0.2</v>
      </c>
      <c r="EF7" s="24">
        <v>0.27</v>
      </c>
      <c r="EG7" s="24">
        <v>0.27</v>
      </c>
      <c r="EH7" s="24">
        <v>0.03</v>
      </c>
      <c r="EI7" s="24">
        <v>0.02</v>
      </c>
      <c r="EJ7" s="24">
        <v>0.21</v>
      </c>
      <c r="EK7" s="24">
        <v>0.17</v>
      </c>
      <c r="EL7" s="24">
        <v>0.15</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4811114</cp:lastModifiedBy>
  <cp:lastPrinted>2024-02-06T06:51:41Z</cp:lastPrinted>
  <dcterms:created xsi:type="dcterms:W3CDTF">2023-12-12T00:52:01Z</dcterms:created>
  <dcterms:modified xsi:type="dcterms:W3CDTF">2024-02-16T04:03:24Z</dcterms:modified>
  <cp:category/>
</cp:coreProperties>
</file>