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2.103.35\data\建設部\下水道課\管理係\20.経営比較分析表\R05（R4年度決算）\2024018【1／24（水）期限】公営企業に係る経営比較分析表（令和４年度決算）の分析等について（依頼）\提出＠20240129（修正）\"/>
    </mc:Choice>
  </mc:AlternateContent>
  <workbookProtection workbookAlgorithmName="SHA-512" workbookHashValue="KNObWsMfsPvaLKMnE4mOFzSIciICW342ktIw6DHASHm81bDTDktJG8ANcYR6JLGiQJT2XTwFXziM9e9bclufCA==" workbookSaltValue="QKtPlsGNzyTL4H7QCaclIA=="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<sst xmlns="http://schemas.openxmlformats.org/spreadsheetml/2006/main" count="275" uniqueCount="116">
  <si>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</si>
  <si>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</si>
  <si>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</si>
  <si>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</si>
  <si>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</si>
  <si>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</si>
  <si>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</si>
  <si>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</si>
  <si>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</si>
  <si>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</si>
  <si>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</si>
  <si>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</si>
  <si>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</si>
  <si>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</si>
  <si>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</si>
  <si>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</si>
  <si>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</si>
  <si>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</si>
  <si>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</si>
  <si>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</si>
  <si>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</si>
  <si>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</si>
  <si>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</si>
  <si>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</si>
  <si>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</si>
  <si>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</si>
  <si>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</si>
  <si>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</si>
  <si>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</si>
  <si>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</si>
  <si>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</si>
  <si>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</si>
  <si>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</si>
  <si>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</si>
  <si>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</si>
  <si>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</si>
  <si>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</si>
  <si>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</si>
  <si>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</si>
  <si>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</si>
  <si>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</si>
  <si>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</si>
  <si>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</si>
  <si>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</si>
  <si>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</si>
  <si>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</si>
  <si>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</si>
  <si>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</si>
  <si>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</si>
  <si>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</si>
  <si>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</si>
  <si>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</si>
  <si>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</si>
  <si>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</si>
  <si>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</si>
  <si>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</si>
  <si>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</si>
  <si>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</si>
  <si>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</si>
  <si>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</si>
  <si>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</si>
  <si>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</si>
  <si>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</si>
  <si>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</si>
  <si>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</si>
  <si>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</si>
  <si>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</si>
  <si>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</si>
  <si>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</si>
  <si>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</si>
  <si>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</si>
  <si>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</si>
  <si>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</si>
  <si>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</si>
  <si>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</si>
  <si>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</si>
  <si>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</si>
  <si>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</si>
  <si>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</si>
  <si>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</si>
  <si>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</si>
  <si>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</si>
  <si>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</si>
  <si>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</si>
  <si>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</si>
  <si>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</si>
  <si>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</si>
  <si>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</si>
  <si>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</si>
  <si>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</si>
  <si>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</si>
  <si>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</si>
  <si>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</si>
  <si>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</si>
  <si>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</si>
  <si>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</si>
  <si>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</si>
  <si>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</si>
  <si>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</si>
  <si>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</si>
  <si>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</si>
  <si>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</si>
  <si>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</si>
  <si>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</si>
  <si>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</si>
  <si>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</si>
  <si>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</si>
  <si>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</si>
  <si>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</si>
  <si>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</si>
  <si>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</si>
  <si>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</si>
  <si>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</si>
  <si>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人口減少、節水意識の高まりにより使用料収入の増加は見込めず、繰入金への依存が今より高まるものと考えられる。適正な使用料の設定、経営の改善が必要である。
　今後も引き続き、下水道事業経営戦略に基づき健全経営に努める。
</t>
    <rPh sb="6" eb="8">
      <t>セッスイ</t>
    </rPh>
    <rPh sb="8" eb="10">
      <t>イシキ</t>
    </rPh>
    <rPh sb="11" eb="12">
      <t>タカ</t>
    </rPh>
    <phoneticPr fontId="4"/>
  </si>
  <si>
    <t>①経常収支は100％越えを維持している。これは経常費用の不足分を一般会計からの繰入金で賄っているためである。よって今後も同様に推移していくものと考えられる。
②累積欠損金比率は0と良好であるが、これは一般会計からの繰り入れを行っているためである。
③流動比率は低く、運転資金としての現金が少ない。流動負債のうち企業債が占める割合が高いためである。内部留保資金の確保など経営の見直しが必要である。
④企業債残高対事業規模比率は、約49％を一般会計からの繰入金で賄う状況であるため、改善を図る必要がある。
⑤⑥経費回収率は100％近く、汚水処理費をほぼ全額使用料で賄うことができている。引き続き適正な使用料確保、及び汚水処理費の削減が必要である。</t>
    <rPh sb="1" eb="3">
      <t>ケイジョウ</t>
    </rPh>
    <rPh sb="3" eb="5">
      <t>シュウシ</t>
    </rPh>
    <rPh sb="10" eb="11">
      <t>コ</t>
    </rPh>
    <rPh sb="13" eb="15">
      <t>イジ</t>
    </rPh>
    <rPh sb="23" eb="25">
      <t>ケイジョウ</t>
    </rPh>
    <rPh sb="25" eb="27">
      <t>ヒヨウ</t>
    </rPh>
    <rPh sb="28" eb="31">
      <t>フソクブン</t>
    </rPh>
    <rPh sb="32" eb="34">
      <t>イッパン</t>
    </rPh>
    <rPh sb="34" eb="36">
      <t>カイケイ</t>
    </rPh>
    <rPh sb="39" eb="41">
      <t>クリイレ</t>
    </rPh>
    <rPh sb="41" eb="42">
      <t>キン</t>
    </rPh>
    <rPh sb="43" eb="44">
      <t>マカナ</t>
    </rPh>
    <rPh sb="57" eb="59">
      <t>コンゴ</t>
    </rPh>
    <rPh sb="60" eb="62">
      <t>ドウヨウ</t>
    </rPh>
    <rPh sb="63" eb="65">
      <t>スイイ</t>
    </rPh>
    <rPh sb="72" eb="73">
      <t>カンガ</t>
    </rPh>
    <rPh sb="216" eb="217">
      <t>ヤク</t>
    </rPh>
    <rPh sb="267" eb="268">
      <t>チカ</t>
    </rPh>
    <rPh sb="270" eb="272">
      <t>オスイ</t>
    </rPh>
    <rPh sb="272" eb="274">
      <t>ショリ</t>
    </rPh>
    <rPh sb="274" eb="275">
      <t>ヒ</t>
    </rPh>
    <rPh sb="278" eb="280">
      <t>ゼンガク</t>
    </rPh>
    <rPh sb="280" eb="283">
      <t>シヨウリョウ</t>
    </rPh>
    <rPh sb="284" eb="285">
      <t>マカナ</t>
    </rPh>
    <rPh sb="295" eb="296">
      <t>ヒ</t>
    </rPh>
    <rPh sb="297" eb="298">
      <t>ツヅ</t>
    </rPh>
    <rPh sb="299" eb="301">
      <t>テキセイ</t>
    </rPh>
    <rPh sb="302" eb="305">
      <t>シヨウリョウ</t>
    </rPh>
    <rPh sb="305" eb="307">
      <t>カクホ</t>
    </rPh>
    <rPh sb="308" eb="309">
      <t>オヨ</t>
    </rPh>
    <rPh sb="310" eb="312">
      <t>オスイ</t>
    </rPh>
    <rPh sb="312" eb="314">
      <t>ショリ</t>
    </rPh>
    <rPh sb="314" eb="315">
      <t>ヒ</t>
    </rPh>
    <rPh sb="316" eb="318">
      <t>サクゲン</t>
    </rPh>
    <rPh sb="319" eb="321">
      <t>ヒツヨウ</t>
    </rPh>
    <phoneticPr fontId="4"/>
  </si>
  <si>
    <t>①有形固定資産減価償却率について、本市はR2年度の法適用から間もないため類似団体よりも低くなっている。
 処理場に関してはストックマネジメントにより計画的な更新等を行う必要がある。
③管渠改善率は類似団体より低くなっており、現時点での更新ペースは遅いと言える。財源確保と併せて適正な管理・更新を行う必要がある。</t>
    <rPh sb="17" eb="19">
      <t>ホンシ</t>
    </rPh>
    <rPh sb="22" eb="24">
      <t>ネンド</t>
    </rPh>
    <rPh sb="25" eb="26">
      <t>ホウ</t>
    </rPh>
    <rPh sb="26" eb="28">
      <t>テキヨウ</t>
    </rPh>
    <rPh sb="30" eb="31">
      <t>マ</t>
    </rPh>
    <rPh sb="36" eb="38">
      <t>ルイジ</t>
    </rPh>
    <rPh sb="38" eb="40">
      <t>ダンタイ</t>
    </rPh>
    <rPh sb="43" eb="44">
      <t>ヒク</t>
    </rPh>
    <rPh sb="93" eb="95">
      <t>カンキョ</t>
    </rPh>
    <rPh sb="95" eb="97">
      <t>カイゼン</t>
    </rPh>
    <rPh sb="97" eb="98">
      <t>リツ</t>
    </rPh>
    <rPh sb="99" eb="101">
      <t>ルイジ</t>
    </rPh>
    <rPh sb="101" eb="103">
      <t>ダンタイ</t>
    </rPh>
    <rPh sb="105" eb="106">
      <t>ヒク</t>
    </rPh>
    <rPh sb="113" eb="116">
      <t>ゲンジテン</t>
    </rPh>
    <rPh sb="118" eb="120">
      <t>コウシン</t>
    </rPh>
    <rPh sb="124" eb="125">
      <t>オソ</t>
    </rPh>
    <rPh sb="127" eb="128">
      <t>イ</t>
    </rPh>
    <rPh sb="131" eb="133">
      <t>ザイゲン</t>
    </rPh>
    <rPh sb="133" eb="135">
      <t>カクホ</t>
    </rPh>
    <rPh sb="136" eb="137">
      <t>アワ</t>
    </rPh>
    <rPh sb="139" eb="141">
      <t>テキセイ</t>
    </rPh>
    <rPh sb="142" eb="144">
      <t>カンリ</t>
    </rPh>
    <rPh sb="145" eb="147">
      <t>コウシン</t>
    </rPh>
    <rPh sb="148" eb="149">
      <t>オコナ</t>
    </rPh>
    <rPh sb="150" eb="15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</si>
</sst>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0.03</c:v>
                </c:pt>
                <c:pt idx="3">
                  <c:v>0.08</c:v>
                </c:pt>
                <c:pt idx="4">
                  <c:v>0.06</c:v>
                </c:pt>
              </c:numCache>
            </c:numRef>
          </c:val>
          <c:extLst>
            <c:ext xmlns:c16="http://schemas.microsoft.com/office/drawing/2014/chart" uri="{C3380CC4-5D6E-409C-BE32-E72D297353CC}">
              <c16:uniqueId val="{00000000-742D-40C8-9ED0-FACAA320E81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742D-40C8-9ED0-FACAA320E81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70.2</c:v>
                </c:pt>
                <c:pt idx="3">
                  <c:v>69.41</c:v>
                </c:pt>
                <c:pt idx="4">
                  <c:v>61.87</c:v>
                </c:pt>
              </c:numCache>
            </c:numRef>
          </c:val>
          <c:extLst>
            <c:ext xmlns:c16="http://schemas.microsoft.com/office/drawing/2014/chart" uri="{C3380CC4-5D6E-409C-BE32-E72D297353CC}">
              <c16:uniqueId val="{00000000-B5FE-4B64-9825-C689A18E744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B5FE-4B64-9825-C689A18E744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95.29</c:v>
                </c:pt>
                <c:pt idx="3">
                  <c:v>95.76</c:v>
                </c:pt>
                <c:pt idx="4">
                  <c:v>96.04</c:v>
                </c:pt>
              </c:numCache>
            </c:numRef>
          </c:val>
          <c:extLst>
            <c:ext xmlns:c16="http://schemas.microsoft.com/office/drawing/2014/chart" uri="{C3380CC4-5D6E-409C-BE32-E72D297353CC}">
              <c16:uniqueId val="{00000000-94B4-441E-BFB1-7C076536B7E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94B4-441E-BFB1-7C076536B7E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100.34</c:v>
                </c:pt>
                <c:pt idx="3">
                  <c:v>106.28</c:v>
                </c:pt>
                <c:pt idx="4">
                  <c:v>104.22</c:v>
                </c:pt>
              </c:numCache>
            </c:numRef>
          </c:val>
          <c:extLst>
            <c:ext xmlns:c16="http://schemas.microsoft.com/office/drawing/2014/chart" uri="{C3380CC4-5D6E-409C-BE32-E72D297353CC}">
              <c16:uniqueId val="{00000000-2BBB-467A-BD8D-E8AD9EC670F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2BBB-467A-BD8D-E8AD9EC670F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5.32</c:v>
                </c:pt>
                <c:pt idx="3">
                  <c:v>10.69</c:v>
                </c:pt>
                <c:pt idx="4">
                  <c:v>14.95</c:v>
                </c:pt>
              </c:numCache>
            </c:numRef>
          </c:val>
          <c:extLst>
            <c:ext xmlns:c16="http://schemas.microsoft.com/office/drawing/2014/chart" uri="{C3380CC4-5D6E-409C-BE32-E72D297353CC}">
              <c16:uniqueId val="{00000000-E87C-47D9-A5C5-132F7AEFA20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E87C-47D9-A5C5-132F7AEFA20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26F-491B-8ADE-1DDB94D57F1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426F-491B-8ADE-1DDB94D57F1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7.55</c:v>
                </c:pt>
                <c:pt idx="3" formatCode="#,##0.00;&quot;△&quot;#,##0.00">
                  <c:v>0</c:v>
                </c:pt>
                <c:pt idx="4" formatCode="#,##0.00;&quot;△&quot;#,##0.00">
                  <c:v>0</c:v>
                </c:pt>
              </c:numCache>
            </c:numRef>
          </c:val>
          <c:extLst>
            <c:ext xmlns:c16="http://schemas.microsoft.com/office/drawing/2014/chart" uri="{C3380CC4-5D6E-409C-BE32-E72D297353CC}">
              <c16:uniqueId val="{00000000-3521-4BC4-91EB-C6624D963F4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3521-4BC4-91EB-C6624D963F4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25.32</c:v>
                </c:pt>
                <c:pt idx="3">
                  <c:v>43.27</c:v>
                </c:pt>
                <c:pt idx="4">
                  <c:v>71.099999999999994</c:v>
                </c:pt>
              </c:numCache>
            </c:numRef>
          </c:val>
          <c:extLst>
            <c:ext xmlns:c16="http://schemas.microsoft.com/office/drawing/2014/chart" uri="{C3380CC4-5D6E-409C-BE32-E72D297353CC}">
              <c16:uniqueId val="{00000000-D4F4-473D-805F-7C358492B0D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D4F4-473D-805F-7C358492B0D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580.54999999999995</c:v>
                </c:pt>
                <c:pt idx="3">
                  <c:v>562.55999999999995</c:v>
                </c:pt>
                <c:pt idx="4">
                  <c:v>495.68</c:v>
                </c:pt>
              </c:numCache>
            </c:numRef>
          </c:val>
          <c:extLst>
            <c:ext xmlns:c16="http://schemas.microsoft.com/office/drawing/2014/chart" uri="{C3380CC4-5D6E-409C-BE32-E72D297353CC}">
              <c16:uniqueId val="{00000000-7067-43A7-A8F4-7896738EF17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7067-43A7-A8F4-7896738EF17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99.96</c:v>
                </c:pt>
                <c:pt idx="3">
                  <c:v>99.89</c:v>
                </c:pt>
                <c:pt idx="4">
                  <c:v>99.87</c:v>
                </c:pt>
              </c:numCache>
            </c:numRef>
          </c:val>
          <c:extLst>
            <c:ext xmlns:c16="http://schemas.microsoft.com/office/drawing/2014/chart" uri="{C3380CC4-5D6E-409C-BE32-E72D297353CC}">
              <c16:uniqueId val="{00000000-005A-446A-8B36-CCDE39922AC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005A-446A-8B36-CCDE39922AC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168.02</c:v>
                </c:pt>
                <c:pt idx="3">
                  <c:v>167.57</c:v>
                </c:pt>
                <c:pt idx="4">
                  <c:v>167.25</c:v>
                </c:pt>
              </c:numCache>
            </c:numRef>
          </c:val>
          <c:extLst>
            <c:ext xmlns:c16="http://schemas.microsoft.com/office/drawing/2014/chart" uri="{C3380CC4-5D6E-409C-BE32-E72D297353CC}">
              <c16:uniqueId val="{00000000-9B50-4B58-A8C0-3361BF9C27C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9B50-4B58-A8C0-3361BF9C27C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22"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菊池市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47103</v>
      </c>
      <c r="AM8" s="42"/>
      <c r="AN8" s="42"/>
      <c r="AO8" s="42"/>
      <c r="AP8" s="42"/>
      <c r="AQ8" s="42"/>
      <c r="AR8" s="42"/>
      <c r="AS8" s="42"/>
      <c r="AT8" s="35">
        <f>データ!T6</f>
        <v>276.85000000000002</v>
      </c>
      <c r="AU8" s="35"/>
      <c r="AV8" s="35"/>
      <c r="AW8" s="35"/>
      <c r="AX8" s="35"/>
      <c r="AY8" s="35"/>
      <c r="AZ8" s="35"/>
      <c r="BA8" s="35"/>
      <c r="BB8" s="35">
        <f>データ!U6</f>
        <v>170.14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60.49</v>
      </c>
      <c r="J10" s="35"/>
      <c r="K10" s="35"/>
      <c r="L10" s="35"/>
      <c r="M10" s="35"/>
      <c r="N10" s="35"/>
      <c r="O10" s="35"/>
      <c r="P10" s="35">
        <f>データ!P6</f>
        <v>32.26</v>
      </c>
      <c r="Q10" s="35"/>
      <c r="R10" s="35"/>
      <c r="S10" s="35"/>
      <c r="T10" s="35"/>
      <c r="U10" s="35"/>
      <c r="V10" s="35"/>
      <c r="W10" s="35">
        <f>データ!Q6</f>
        <v>64.63</v>
      </c>
      <c r="X10" s="35"/>
      <c r="Y10" s="35"/>
      <c r="Z10" s="35"/>
      <c r="AA10" s="35"/>
      <c r="AB10" s="35"/>
      <c r="AC10" s="35"/>
      <c r="AD10" s="42">
        <f>データ!R6</f>
        <v>3690</v>
      </c>
      <c r="AE10" s="42"/>
      <c r="AF10" s="42"/>
      <c r="AG10" s="42"/>
      <c r="AH10" s="42"/>
      <c r="AI10" s="42"/>
      <c r="AJ10" s="42"/>
      <c r="AK10" s="2"/>
      <c r="AL10" s="42">
        <f>データ!V6</f>
        <v>15104</v>
      </c>
      <c r="AM10" s="42"/>
      <c r="AN10" s="42"/>
      <c r="AO10" s="42"/>
      <c r="AP10" s="42"/>
      <c r="AQ10" s="42"/>
      <c r="AR10" s="42"/>
      <c r="AS10" s="42"/>
      <c r="AT10" s="35">
        <f>データ!W6</f>
        <v>5.41</v>
      </c>
      <c r="AU10" s="35"/>
      <c r="AV10" s="35"/>
      <c r="AW10" s="35"/>
      <c r="AX10" s="35"/>
      <c r="AY10" s="35"/>
      <c r="AZ10" s="35"/>
      <c r="BA10" s="35"/>
      <c r="BB10" s="35">
        <f>データ!X6</f>
        <v>2791.87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113</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DMJoe9zVUwtjB43/8u/lJSMvGFn4qK69F9MSn97NLb5cszQ0wju9inXm8FURAg7/12TWTMsIRc6sjj5sZQKFWw==" saltValue="+4864ks4Q1KgL02WOpfFp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432105</v>
      </c>
      <c r="D6" s="19">
        <f t="shared" si="3"/>
        <v>46</v>
      </c>
      <c r="E6" s="19">
        <f t="shared" si="3"/>
        <v>17</v>
      </c>
      <c r="F6" s="19">
        <f t="shared" si="3"/>
        <v>1</v>
      </c>
      <c r="G6" s="19">
        <f t="shared" si="3"/>
        <v>0</v>
      </c>
      <c r="H6" s="19" t="str">
        <f t="shared" si="3"/>
        <v>熊本県　菊池市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60.49</v>
      </c>
      <c r="P6" s="20">
        <f t="shared" si="3"/>
        <v>32.26</v>
      </c>
      <c r="Q6" s="20">
        <f t="shared" si="3"/>
        <v>64.63</v>
      </c>
      <c r="R6" s="20">
        <f t="shared" si="3"/>
        <v>3690</v>
      </c>
      <c r="S6" s="20">
        <f t="shared" si="3"/>
        <v>47103</v>
      </c>
      <c r="T6" s="20">
        <f t="shared" si="3"/>
        <v>276.85000000000002</v>
      </c>
      <c r="U6" s="20">
        <f t="shared" si="3"/>
        <v>170.14</v>
      </c>
      <c r="V6" s="20">
        <f t="shared" si="3"/>
        <v>15104</v>
      </c>
      <c r="W6" s="20">
        <f t="shared" si="3"/>
        <v>5.41</v>
      </c>
      <c r="X6" s="20">
        <f t="shared" si="3"/>
        <v>2791.87</v>
      </c>
      <c r="Y6" s="21" t="str">
        <f>IF(Y7="",NA(),Y7)</f>
        <v>-</v>
      </c>
      <c r="Z6" s="21" t="str">
        <f t="shared" ref="Z6:AH6" si="4">IF(Z7="",NA(),Z7)</f>
        <v>-</v>
      </c>
      <c r="AA6" s="21">
        <f t="shared" si="4"/>
        <v>100.34</v>
      </c>
      <c r="AB6" s="21">
        <f t="shared" si="4"/>
        <v>106.28</v>
      </c>
      <c r="AC6" s="21">
        <f t="shared" si="4"/>
        <v>104.22</v>
      </c>
      <c r="AD6" s="21" t="str">
        <f t="shared" si="4"/>
        <v>-</v>
      </c>
      <c r="AE6" s="21" t="str">
        <f t="shared" si="4"/>
        <v>-</v>
      </c>
      <c r="AF6" s="21">
        <f t="shared" si="4"/>
        <v>106.5</v>
      </c>
      <c r="AG6" s="21">
        <f t="shared" si="4"/>
        <v>106.22</v>
      </c>
      <c r="AH6" s="21">
        <f t="shared" si="4"/>
        <v>107.01</v>
      </c>
      <c r="AI6" s="20" t="str">
        <f>IF(AI7="","",IF(AI7="-","【-】","【"&amp;SUBSTITUTE(TEXT(AI7,"#,##0.00"),"-","△")&amp;"】"))</f>
        <v>【106.11】</v>
      </c>
      <c r="AJ6" s="21" t="str">
        <f>IF(AJ7="",NA(),AJ7)</f>
        <v>-</v>
      </c>
      <c r="AK6" s="21" t="str">
        <f t="shared" ref="AK6:AS6" si="5">IF(AK7="",NA(),AK7)</f>
        <v>-</v>
      </c>
      <c r="AL6" s="21">
        <f t="shared" si="5"/>
        <v>7.55</v>
      </c>
      <c r="AM6" s="20">
        <f t="shared" si="5"/>
        <v>0</v>
      </c>
      <c r="AN6" s="20">
        <f t="shared" si="5"/>
        <v>0</v>
      </c>
      <c r="AO6" s="21" t="str">
        <f t="shared" si="5"/>
        <v>-</v>
      </c>
      <c r="AP6" s="21" t="str">
        <f t="shared" si="5"/>
        <v>-</v>
      </c>
      <c r="AQ6" s="21">
        <f t="shared" si="5"/>
        <v>18.36</v>
      </c>
      <c r="AR6" s="21">
        <f t="shared" si="5"/>
        <v>18.010000000000002</v>
      </c>
      <c r="AS6" s="21">
        <f t="shared" si="5"/>
        <v>23.86</v>
      </c>
      <c r="AT6" s="20" t="str">
        <f>IF(AT7="","",IF(AT7="-","【-】","【"&amp;SUBSTITUTE(TEXT(AT7,"#,##0.00"),"-","△")&amp;"】"))</f>
        <v>【3.15】</v>
      </c>
      <c r="AU6" s="21" t="str">
        <f>IF(AU7="",NA(),AU7)</f>
        <v>-</v>
      </c>
      <c r="AV6" s="21" t="str">
        <f t="shared" ref="AV6:BD6" si="6">IF(AV7="",NA(),AV7)</f>
        <v>-</v>
      </c>
      <c r="AW6" s="21">
        <f t="shared" si="6"/>
        <v>25.32</v>
      </c>
      <c r="AX6" s="21">
        <f t="shared" si="6"/>
        <v>43.27</v>
      </c>
      <c r="AY6" s="21">
        <f t="shared" si="6"/>
        <v>71.099999999999994</v>
      </c>
      <c r="AZ6" s="21" t="str">
        <f t="shared" si="6"/>
        <v>-</v>
      </c>
      <c r="BA6" s="21" t="str">
        <f t="shared" si="6"/>
        <v>-</v>
      </c>
      <c r="BB6" s="21">
        <f t="shared" si="6"/>
        <v>55.6</v>
      </c>
      <c r="BC6" s="21">
        <f t="shared" si="6"/>
        <v>59.4</v>
      </c>
      <c r="BD6" s="21">
        <f t="shared" si="6"/>
        <v>68.27</v>
      </c>
      <c r="BE6" s="20" t="str">
        <f>IF(BE7="","",IF(BE7="-","【-】","【"&amp;SUBSTITUTE(TEXT(BE7,"#,##0.00"),"-","△")&amp;"】"))</f>
        <v>【73.44】</v>
      </c>
      <c r="BF6" s="21" t="str">
        <f>IF(BF7="",NA(),BF7)</f>
        <v>-</v>
      </c>
      <c r="BG6" s="21" t="str">
        <f t="shared" ref="BG6:BO6" si="7">IF(BG7="",NA(),BG7)</f>
        <v>-</v>
      </c>
      <c r="BH6" s="21">
        <f t="shared" si="7"/>
        <v>580.54999999999995</v>
      </c>
      <c r="BI6" s="21">
        <f t="shared" si="7"/>
        <v>562.55999999999995</v>
      </c>
      <c r="BJ6" s="21">
        <f t="shared" si="7"/>
        <v>495.68</v>
      </c>
      <c r="BK6" s="21" t="str">
        <f t="shared" si="7"/>
        <v>-</v>
      </c>
      <c r="BL6" s="21" t="str">
        <f t="shared" si="7"/>
        <v>-</v>
      </c>
      <c r="BM6" s="21">
        <f t="shared" si="7"/>
        <v>789.08</v>
      </c>
      <c r="BN6" s="21">
        <f t="shared" si="7"/>
        <v>747.84</v>
      </c>
      <c r="BO6" s="21">
        <f t="shared" si="7"/>
        <v>804.98</v>
      </c>
      <c r="BP6" s="20" t="str">
        <f>IF(BP7="","",IF(BP7="-","【-】","【"&amp;SUBSTITUTE(TEXT(BP7,"#,##0.00"),"-","△")&amp;"】"))</f>
        <v>【652.82】</v>
      </c>
      <c r="BQ6" s="21" t="str">
        <f>IF(BQ7="",NA(),BQ7)</f>
        <v>-</v>
      </c>
      <c r="BR6" s="21" t="str">
        <f t="shared" ref="BR6:BZ6" si="8">IF(BR7="",NA(),BR7)</f>
        <v>-</v>
      </c>
      <c r="BS6" s="21">
        <f t="shared" si="8"/>
        <v>99.96</v>
      </c>
      <c r="BT6" s="21">
        <f t="shared" si="8"/>
        <v>99.89</v>
      </c>
      <c r="BU6" s="21">
        <f t="shared" si="8"/>
        <v>99.87</v>
      </c>
      <c r="BV6" s="21" t="str">
        <f t="shared" si="8"/>
        <v>-</v>
      </c>
      <c r="BW6" s="21" t="str">
        <f t="shared" si="8"/>
        <v>-</v>
      </c>
      <c r="BX6" s="21">
        <f t="shared" si="8"/>
        <v>88.25</v>
      </c>
      <c r="BY6" s="21">
        <f t="shared" si="8"/>
        <v>90.17</v>
      </c>
      <c r="BZ6" s="21">
        <f t="shared" si="8"/>
        <v>88.71</v>
      </c>
      <c r="CA6" s="20" t="str">
        <f>IF(CA7="","",IF(CA7="-","【-】","【"&amp;SUBSTITUTE(TEXT(CA7,"#,##0.00"),"-","△")&amp;"】"))</f>
        <v>【97.61】</v>
      </c>
      <c r="CB6" s="21" t="str">
        <f>IF(CB7="",NA(),CB7)</f>
        <v>-</v>
      </c>
      <c r="CC6" s="21" t="str">
        <f t="shared" ref="CC6:CK6" si="9">IF(CC7="",NA(),CC7)</f>
        <v>-</v>
      </c>
      <c r="CD6" s="21">
        <f t="shared" si="9"/>
        <v>168.02</v>
      </c>
      <c r="CE6" s="21">
        <f t="shared" si="9"/>
        <v>167.57</v>
      </c>
      <c r="CF6" s="21">
        <f t="shared" si="9"/>
        <v>167.25</v>
      </c>
      <c r="CG6" s="21" t="str">
        <f t="shared" si="9"/>
        <v>-</v>
      </c>
      <c r="CH6" s="21" t="str">
        <f t="shared" si="9"/>
        <v>-</v>
      </c>
      <c r="CI6" s="21">
        <f t="shared" si="9"/>
        <v>176.37</v>
      </c>
      <c r="CJ6" s="21">
        <f t="shared" si="9"/>
        <v>173.17</v>
      </c>
      <c r="CK6" s="21">
        <f t="shared" si="9"/>
        <v>174.8</v>
      </c>
      <c r="CL6" s="20" t="str">
        <f>IF(CL7="","",IF(CL7="-","【-】","【"&amp;SUBSTITUTE(TEXT(CL7,"#,##0.00"),"-","△")&amp;"】"))</f>
        <v>【138.29】</v>
      </c>
      <c r="CM6" s="21" t="str">
        <f>IF(CM7="",NA(),CM7)</f>
        <v>-</v>
      </c>
      <c r="CN6" s="21" t="str">
        <f t="shared" ref="CN6:CV6" si="10">IF(CN7="",NA(),CN7)</f>
        <v>-</v>
      </c>
      <c r="CO6" s="21">
        <f t="shared" si="10"/>
        <v>70.2</v>
      </c>
      <c r="CP6" s="21">
        <f t="shared" si="10"/>
        <v>69.41</v>
      </c>
      <c r="CQ6" s="21">
        <f t="shared" si="10"/>
        <v>61.87</v>
      </c>
      <c r="CR6" s="21" t="str">
        <f t="shared" si="10"/>
        <v>-</v>
      </c>
      <c r="CS6" s="21" t="str">
        <f t="shared" si="10"/>
        <v>-</v>
      </c>
      <c r="CT6" s="21">
        <f t="shared" si="10"/>
        <v>56.72</v>
      </c>
      <c r="CU6" s="21">
        <f t="shared" si="10"/>
        <v>56.43</v>
      </c>
      <c r="CV6" s="21">
        <f t="shared" si="10"/>
        <v>55.82</v>
      </c>
      <c r="CW6" s="20" t="str">
        <f>IF(CW7="","",IF(CW7="-","【-】","【"&amp;SUBSTITUTE(TEXT(CW7,"#,##0.00"),"-","△")&amp;"】"))</f>
        <v>【59.10】</v>
      </c>
      <c r="CX6" s="21" t="str">
        <f>IF(CX7="",NA(),CX7)</f>
        <v>-</v>
      </c>
      <c r="CY6" s="21" t="str">
        <f t="shared" ref="CY6:DG6" si="11">IF(CY7="",NA(),CY7)</f>
        <v>-</v>
      </c>
      <c r="CZ6" s="21">
        <f t="shared" si="11"/>
        <v>95.29</v>
      </c>
      <c r="DA6" s="21">
        <f t="shared" si="11"/>
        <v>95.76</v>
      </c>
      <c r="DB6" s="21">
        <f t="shared" si="11"/>
        <v>96.04</v>
      </c>
      <c r="DC6" s="21" t="str">
        <f t="shared" si="11"/>
        <v>-</v>
      </c>
      <c r="DD6" s="21" t="str">
        <f t="shared" si="11"/>
        <v>-</v>
      </c>
      <c r="DE6" s="21">
        <f t="shared" si="11"/>
        <v>90.72</v>
      </c>
      <c r="DF6" s="21">
        <f t="shared" si="11"/>
        <v>91.07</v>
      </c>
      <c r="DG6" s="21">
        <f t="shared" si="11"/>
        <v>90.67</v>
      </c>
      <c r="DH6" s="20" t="str">
        <f>IF(DH7="","",IF(DH7="-","【-】","【"&amp;SUBSTITUTE(TEXT(DH7,"#,##0.00"),"-","△")&amp;"】"))</f>
        <v>【95.82】</v>
      </c>
      <c r="DI6" s="21" t="str">
        <f>IF(DI7="",NA(),DI7)</f>
        <v>-</v>
      </c>
      <c r="DJ6" s="21" t="str">
        <f t="shared" ref="DJ6:DR6" si="12">IF(DJ7="",NA(),DJ7)</f>
        <v>-</v>
      </c>
      <c r="DK6" s="21">
        <f t="shared" si="12"/>
        <v>5.32</v>
      </c>
      <c r="DL6" s="21">
        <f t="shared" si="12"/>
        <v>10.69</v>
      </c>
      <c r="DM6" s="21">
        <f t="shared" si="12"/>
        <v>14.95</v>
      </c>
      <c r="DN6" s="21" t="str">
        <f t="shared" si="12"/>
        <v>-</v>
      </c>
      <c r="DO6" s="21" t="str">
        <f t="shared" si="12"/>
        <v>-</v>
      </c>
      <c r="DP6" s="21">
        <f t="shared" si="12"/>
        <v>20.78</v>
      </c>
      <c r="DQ6" s="21">
        <f t="shared" si="12"/>
        <v>23.54</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1.34</v>
      </c>
      <c r="EB6" s="21">
        <f t="shared" si="13"/>
        <v>1.5</v>
      </c>
      <c r="EC6" s="21">
        <f t="shared" si="13"/>
        <v>1.4</v>
      </c>
      <c r="ED6" s="20" t="str">
        <f>IF(ED7="","",IF(ED7="-","【-】","【"&amp;SUBSTITUTE(TEXT(ED7,"#,##0.00"),"-","△")&amp;"】"))</f>
        <v>【7.62】</v>
      </c>
      <c r="EE6" s="21" t="str">
        <f>IF(EE7="",NA(),EE7)</f>
        <v>-</v>
      </c>
      <c r="EF6" s="21" t="str">
        <f t="shared" ref="EF6:EN6" si="14">IF(EF7="",NA(),EF7)</f>
        <v>-</v>
      </c>
      <c r="EG6" s="21">
        <f t="shared" si="14"/>
        <v>0.03</v>
      </c>
      <c r="EH6" s="21">
        <f t="shared" si="14"/>
        <v>0.08</v>
      </c>
      <c r="EI6" s="21">
        <f t="shared" si="14"/>
        <v>0.06</v>
      </c>
      <c r="EJ6" s="21" t="str">
        <f t="shared" si="14"/>
        <v>-</v>
      </c>
      <c r="EK6" s="21" t="str">
        <f t="shared" si="14"/>
        <v>-</v>
      </c>
      <c r="EL6" s="21">
        <f t="shared" si="14"/>
        <v>0.15</v>
      </c>
      <c r="EM6" s="21">
        <f t="shared" si="14"/>
        <v>0.15</v>
      </c>
      <c r="EN6" s="21">
        <f t="shared" si="14"/>
        <v>0.12</v>
      </c>
      <c r="EO6" s="20" t="str">
        <f>IF(EO7="","",IF(EO7="-","【-】","【"&amp;SUBSTITUTE(TEXT(EO7,"#,##0.00"),"-","△")&amp;"】"))</f>
        <v>【0.23】</v>
      </c>
    </row>
    <row r="7" spans="1:148" s="22" customFormat="1" x14ac:dyDescent="0.15">
      <c r="A7" s="14"/>
      <c r="B7" s="23">
        <v>2022</v>
      </c>
      <c r="C7" s="23">
        <v>432105</v>
      </c>
      <c r="D7" s="23">
        <v>46</v>
      </c>
      <c r="E7" s="23">
        <v>17</v>
      </c>
      <c r="F7" s="23">
        <v>1</v>
      </c>
      <c r="G7" s="23">
        <v>0</v>
      </c>
      <c r="H7" s="23" t="s">
        <v>96</v>
      </c>
      <c r="I7" s="23" t="s">
        <v>97</v>
      </c>
      <c r="J7" s="23" t="s">
        <v>98</v>
      </c>
      <c r="K7" s="23" t="s">
        <v>99</v>
      </c>
      <c r="L7" s="23" t="s">
        <v>100</v>
      </c>
      <c r="M7" s="23" t="s">
        <v>101</v>
      </c>
      <c r="N7" s="24" t="s">
        <v>102</v>
      </c>
      <c r="O7" s="24">
        <v>60.49</v>
      </c>
      <c r="P7" s="24">
        <v>32.26</v>
      </c>
      <c r="Q7" s="24">
        <v>64.63</v>
      </c>
      <c r="R7" s="24">
        <v>3690</v>
      </c>
      <c r="S7" s="24">
        <v>47103</v>
      </c>
      <c r="T7" s="24">
        <v>276.85000000000002</v>
      </c>
      <c r="U7" s="24">
        <v>170.14</v>
      </c>
      <c r="V7" s="24">
        <v>15104</v>
      </c>
      <c r="W7" s="24">
        <v>5.41</v>
      </c>
      <c r="X7" s="24">
        <v>2791.87</v>
      </c>
      <c r="Y7" s="24" t="s">
        <v>102</v>
      </c>
      <c r="Z7" s="24" t="s">
        <v>102</v>
      </c>
      <c r="AA7" s="24">
        <v>100.34</v>
      </c>
      <c r="AB7" s="24">
        <v>106.28</v>
      </c>
      <c r="AC7" s="24">
        <v>104.22</v>
      </c>
      <c r="AD7" s="24" t="s">
        <v>102</v>
      </c>
      <c r="AE7" s="24" t="s">
        <v>102</v>
      </c>
      <c r="AF7" s="24">
        <v>106.5</v>
      </c>
      <c r="AG7" s="24">
        <v>106.22</v>
      </c>
      <c r="AH7" s="24">
        <v>107.01</v>
      </c>
      <c r="AI7" s="24">
        <v>106.11</v>
      </c>
      <c r="AJ7" s="24" t="s">
        <v>102</v>
      </c>
      <c r="AK7" s="24" t="s">
        <v>102</v>
      </c>
      <c r="AL7" s="24">
        <v>7.55</v>
      </c>
      <c r="AM7" s="24">
        <v>0</v>
      </c>
      <c r="AN7" s="24">
        <v>0</v>
      </c>
      <c r="AO7" s="24" t="s">
        <v>102</v>
      </c>
      <c r="AP7" s="24" t="s">
        <v>102</v>
      </c>
      <c r="AQ7" s="24">
        <v>18.36</v>
      </c>
      <c r="AR7" s="24">
        <v>18.010000000000002</v>
      </c>
      <c r="AS7" s="24">
        <v>23.86</v>
      </c>
      <c r="AT7" s="24">
        <v>3.15</v>
      </c>
      <c r="AU7" s="24" t="s">
        <v>102</v>
      </c>
      <c r="AV7" s="24" t="s">
        <v>102</v>
      </c>
      <c r="AW7" s="24">
        <v>25.32</v>
      </c>
      <c r="AX7" s="24">
        <v>43.27</v>
      </c>
      <c r="AY7" s="24">
        <v>71.099999999999994</v>
      </c>
      <c r="AZ7" s="24" t="s">
        <v>102</v>
      </c>
      <c r="BA7" s="24" t="s">
        <v>102</v>
      </c>
      <c r="BB7" s="24">
        <v>55.6</v>
      </c>
      <c r="BC7" s="24">
        <v>59.4</v>
      </c>
      <c r="BD7" s="24">
        <v>68.27</v>
      </c>
      <c r="BE7" s="24">
        <v>73.44</v>
      </c>
      <c r="BF7" s="24" t="s">
        <v>102</v>
      </c>
      <c r="BG7" s="24" t="s">
        <v>102</v>
      </c>
      <c r="BH7" s="24">
        <v>580.54999999999995</v>
      </c>
      <c r="BI7" s="24">
        <v>562.55999999999995</v>
      </c>
      <c r="BJ7" s="24">
        <v>495.68</v>
      </c>
      <c r="BK7" s="24" t="s">
        <v>102</v>
      </c>
      <c r="BL7" s="24" t="s">
        <v>102</v>
      </c>
      <c r="BM7" s="24">
        <v>789.08</v>
      </c>
      <c r="BN7" s="24">
        <v>747.84</v>
      </c>
      <c r="BO7" s="24">
        <v>804.98</v>
      </c>
      <c r="BP7" s="24">
        <v>652.82000000000005</v>
      </c>
      <c r="BQ7" s="24" t="s">
        <v>102</v>
      </c>
      <c r="BR7" s="24" t="s">
        <v>102</v>
      </c>
      <c r="BS7" s="24">
        <v>99.96</v>
      </c>
      <c r="BT7" s="24">
        <v>99.89</v>
      </c>
      <c r="BU7" s="24">
        <v>99.87</v>
      </c>
      <c r="BV7" s="24" t="s">
        <v>102</v>
      </c>
      <c r="BW7" s="24" t="s">
        <v>102</v>
      </c>
      <c r="BX7" s="24">
        <v>88.25</v>
      </c>
      <c r="BY7" s="24">
        <v>90.17</v>
      </c>
      <c r="BZ7" s="24">
        <v>88.71</v>
      </c>
      <c r="CA7" s="24">
        <v>97.61</v>
      </c>
      <c r="CB7" s="24" t="s">
        <v>102</v>
      </c>
      <c r="CC7" s="24" t="s">
        <v>102</v>
      </c>
      <c r="CD7" s="24">
        <v>168.02</v>
      </c>
      <c r="CE7" s="24">
        <v>167.57</v>
      </c>
      <c r="CF7" s="24">
        <v>167.25</v>
      </c>
      <c r="CG7" s="24" t="s">
        <v>102</v>
      </c>
      <c r="CH7" s="24" t="s">
        <v>102</v>
      </c>
      <c r="CI7" s="24">
        <v>176.37</v>
      </c>
      <c r="CJ7" s="24">
        <v>173.17</v>
      </c>
      <c r="CK7" s="24">
        <v>174.8</v>
      </c>
      <c r="CL7" s="24">
        <v>138.29</v>
      </c>
      <c r="CM7" s="24" t="s">
        <v>102</v>
      </c>
      <c r="CN7" s="24" t="s">
        <v>102</v>
      </c>
      <c r="CO7" s="24">
        <v>70.2</v>
      </c>
      <c r="CP7" s="24">
        <v>69.41</v>
      </c>
      <c r="CQ7" s="24">
        <v>61.87</v>
      </c>
      <c r="CR7" s="24" t="s">
        <v>102</v>
      </c>
      <c r="CS7" s="24" t="s">
        <v>102</v>
      </c>
      <c r="CT7" s="24">
        <v>56.72</v>
      </c>
      <c r="CU7" s="24">
        <v>56.43</v>
      </c>
      <c r="CV7" s="24">
        <v>55.82</v>
      </c>
      <c r="CW7" s="24">
        <v>59.1</v>
      </c>
      <c r="CX7" s="24" t="s">
        <v>102</v>
      </c>
      <c r="CY7" s="24" t="s">
        <v>102</v>
      </c>
      <c r="CZ7" s="24">
        <v>95.29</v>
      </c>
      <c r="DA7" s="24">
        <v>95.76</v>
      </c>
      <c r="DB7" s="24">
        <v>96.04</v>
      </c>
      <c r="DC7" s="24" t="s">
        <v>102</v>
      </c>
      <c r="DD7" s="24" t="s">
        <v>102</v>
      </c>
      <c r="DE7" s="24">
        <v>90.72</v>
      </c>
      <c r="DF7" s="24">
        <v>91.07</v>
      </c>
      <c r="DG7" s="24">
        <v>90.67</v>
      </c>
      <c r="DH7" s="24">
        <v>95.82</v>
      </c>
      <c r="DI7" s="24" t="s">
        <v>102</v>
      </c>
      <c r="DJ7" s="24" t="s">
        <v>102</v>
      </c>
      <c r="DK7" s="24">
        <v>5.32</v>
      </c>
      <c r="DL7" s="24">
        <v>10.69</v>
      </c>
      <c r="DM7" s="24">
        <v>14.95</v>
      </c>
      <c r="DN7" s="24" t="s">
        <v>102</v>
      </c>
      <c r="DO7" s="24" t="s">
        <v>102</v>
      </c>
      <c r="DP7" s="24">
        <v>20.78</v>
      </c>
      <c r="DQ7" s="24">
        <v>23.54</v>
      </c>
      <c r="DR7" s="24">
        <v>25.86</v>
      </c>
      <c r="DS7" s="24">
        <v>39.74</v>
      </c>
      <c r="DT7" s="24" t="s">
        <v>102</v>
      </c>
      <c r="DU7" s="24" t="s">
        <v>102</v>
      </c>
      <c r="DV7" s="24">
        <v>0</v>
      </c>
      <c r="DW7" s="24">
        <v>0</v>
      </c>
      <c r="DX7" s="24">
        <v>0</v>
      </c>
      <c r="DY7" s="24" t="s">
        <v>102</v>
      </c>
      <c r="DZ7" s="24" t="s">
        <v>102</v>
      </c>
      <c r="EA7" s="24">
        <v>1.34</v>
      </c>
      <c r="EB7" s="24">
        <v>1.5</v>
      </c>
      <c r="EC7" s="24">
        <v>1.4</v>
      </c>
      <c r="ED7" s="24">
        <v>7.62</v>
      </c>
      <c r="EE7" s="24" t="s">
        <v>102</v>
      </c>
      <c r="EF7" s="24" t="s">
        <v>102</v>
      </c>
      <c r="EG7" s="24">
        <v>0.03</v>
      </c>
      <c r="EH7" s="24">
        <v>0.08</v>
      </c>
      <c r="EI7" s="24">
        <v>0.06</v>
      </c>
      <c r="EJ7" s="24" t="s">
        <v>102</v>
      </c>
      <c r="EK7" s="24" t="s">
        <v>102</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野村 真奈美</cp:lastModifiedBy>
  <dcterms:created xsi:type="dcterms:W3CDTF">2023-12-12T00:51:59Z</dcterms:created>
  <dcterms:modified xsi:type="dcterms:W3CDTF">2024-01-26T08:21:24Z</dcterms:modified>
  <cp:category/>
</cp:coreProperties>
</file>