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172.31.0.80\amxafile\病院事業部\経営管理課\経営管理係\07 各種照会、調査及び諸統計に関すること\01 他課調査・伝達・依頼事項等\b 総合政策部\c 財政課\R5年度\20240117 公営企業に係る経営比較分析表（R4決算）の分析について\02 回答\病院（2回目回答）\"/>
    </mc:Choice>
  </mc:AlternateContent>
  <xr:revisionPtr revIDLastSave="0" documentId="13_ncr:1_{95B19172-FDFF-4CB8-9BEE-82645B41F13B}" xr6:coauthVersionLast="45" xr6:coauthVersionMax="45" xr10:uidLastSave="{00000000-0000-0000-0000-000000000000}"/>
  <workbookProtection workbookAlgorithmName="SHA-512" workbookHashValue="ekjhFxhqrfmrkymt2VTsMamNzaNqFXB3Hs5LX0d3RkLEsvix9huTK30UVCw9SV3LCCKk+PJZI0T6KldZiuYEIQ==" workbookSaltValue="+Iozf/ZleZU/UnXvM0RIQw==" workbookSpinCount="100000" lockStructure="1"/>
  <bookViews>
    <workbookView xWindow="20370" yWindow="-120" windowWidth="29040" windowHeight="1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IZ32" i="4" l="1"/>
  <c r="FO78" i="4"/>
  <c r="FL54" i="4"/>
  <c r="FL32" i="4"/>
  <c r="BX78" i="4"/>
  <c r="BX54" i="4"/>
  <c r="BX32" i="4"/>
  <c r="MO78" i="4"/>
  <c r="MN54" i="4"/>
  <c r="MN32" i="4"/>
  <c r="JB78" i="4"/>
  <c r="IZ54" i="4"/>
  <c r="C11" i="5"/>
  <c r="D11" i="5"/>
  <c r="E11" i="5"/>
  <c r="B11" i="5"/>
  <c r="GT78" i="4" l="1"/>
  <c r="GR54" i="4"/>
  <c r="DG78" i="4"/>
  <c r="DD54" i="4"/>
  <c r="DD32" i="4"/>
  <c r="P78" i="4"/>
  <c r="P54" i="4"/>
  <c r="P32" i="4"/>
  <c r="KG78" i="4"/>
  <c r="KF54" i="4"/>
  <c r="KF32" i="4"/>
  <c r="GR32" i="4"/>
  <c r="LZ78" i="4"/>
  <c r="LY54" i="4"/>
  <c r="LY32" i="4"/>
  <c r="IM78" i="4"/>
  <c r="IK54" i="4"/>
  <c r="IK32" i="4"/>
  <c r="EZ78" i="4"/>
  <c r="EW54" i="4"/>
  <c r="EW32" i="4"/>
  <c r="BI78" i="4"/>
  <c r="BI54" i="4"/>
  <c r="BI32" i="4"/>
  <c r="AT78" i="4"/>
  <c r="LK78" i="4"/>
  <c r="LJ54" i="4"/>
  <c r="LJ32" i="4"/>
  <c r="HX78" i="4"/>
  <c r="HV54" i="4"/>
  <c r="HV32" i="4"/>
  <c r="AT32" i="4"/>
  <c r="EK78" i="4"/>
  <c r="EH54" i="4"/>
  <c r="EH32" i="4"/>
  <c r="AT54" i="4"/>
  <c r="DV78" i="4"/>
  <c r="DS32" i="4"/>
  <c r="AE78" i="4"/>
  <c r="AE54" i="4"/>
  <c r="AE32" i="4"/>
  <c r="KV78" i="4"/>
  <c r="KU54" i="4"/>
  <c r="KU32" i="4"/>
  <c r="HI78" i="4"/>
  <c r="HG54" i="4"/>
  <c r="HG32" i="4"/>
  <c r="DS54"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<sst xmlns="http://schemas.openxmlformats.org/spreadsheetml/2006/main" count="343" uniqueCount="188">
  <si>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</si>
  <si>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</si>
  <si>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</si>
  <si>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</si>
  <si>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</si>
  <si>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</si>
  <si>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</si>
  <si>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</si>
  <si>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</si>
  <si>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</si>
  <si>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</si>
  <si>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</si>
  <si>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</si>
  <si>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</si>
  <si>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</si>
  <si>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</si>
  <si>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</si>
  <si>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</si>
  <si>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</si>
  <si>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</si>
  <si>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</si>
  <si>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</si>
  <si>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</si>
  <si>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</si>
  <si>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</si>
  <si>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</si>
  <si>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</si>
  <si>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</si>
  <si>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</si>
  <si>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</si>
  <si>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</si>
  <si>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</si>
  <si>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</si>
  <si>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</si>
  <si>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</si>
  <si>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</si>
  <si>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</si>
  <si>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</si>
  <si>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</si>
  <si>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</si>
  <si>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</si>
  <si>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</si>
  <si>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</si>
  <si>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</si>
  <si>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</si>
  <si>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</si>
  <si>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</si>
  <si>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</si>
  <si>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</si>
  <si>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</si>
  <si>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</si>
  <si>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</si>
  <si>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</si>
  <si>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</si>
  <si>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</si>
  <si>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</si>
  <si>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</si>
  <si>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</si>
  <si>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</si>
  <si>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</si>
  <si>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</si>
  <si>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</si>
  <si>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</si>
  <si>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</si>
  <si>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</si>
  <si>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</si>
  <si>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</si>
  <si>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</si>
  <si>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</si>
  <si>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</si>
  <si>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</si>
  <si>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</si>
  <si>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</si>
  <si>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</si>
  <si>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</si>
  <si>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</si>
  <si>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</si>
  <si>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</si>
  <si>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</si>
  <si>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</si>
  <si>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</si>
  <si>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</si>
  <si>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</si>
  <si>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</si>
  <si>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</si>
  <si>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</si>
  <si>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</si>
  <si>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</si>
  <si>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</si>
  <si>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</si>
  <si>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</si>
  <si>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</si>
  <si>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</si>
  <si>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</si>
  <si>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</si>
  <si>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</si>
  <si>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</si>
  <si>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</si>
  <si>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</si>
  <si>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</si>
  <si>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</si>
  <si>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</si>
  <si>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</si>
  <si>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</si>
  <si>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</si>
  <si>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</si>
  <si>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</si>
  <si>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</si>
  <si>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</si>
  <si>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</si>
  <si>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</si>
  <si>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</si>
  <si>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</si>
  <si>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</si>
  <si>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</si>
  <si>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</si>
  <si>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</si>
  <si>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</si>
  <si>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</si>
  <si>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</si>
  <si>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</si>
  <si>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</si>
  <si>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</si>
  <si>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</si>
  <si>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</si>
  <si>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</si>
  <si>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</si>
  <si>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</si>
  <si>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</si>
  <si>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</si>
  <si>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</si>
  <si>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</si>
  <si>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</si>
  <si>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</si>
  <si>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</si>
  <si>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</si>
  <si>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</si>
  <si>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</si>
  <si>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</si>
  <si>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</si>
  <si>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</si>
  <si>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</si>
  <si>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</si>
  <si>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</si>
  <si>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</si>
  <si>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</si>
  <si>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</si>
  <si>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</si>
  <si>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</si>
  <si>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</si>
  <si>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</si>
  <si>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</si>
  <si>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</si>
  <si>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</si>
  <si>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</si>
  <si>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</si>
  <si>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</si>
  <si>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</si>
  <si>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</si>
  <si>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</si>
  <si>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</si>
  <si>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</si>
  <si>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</si>
  <si>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</si>
  <si>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</si>
  <si>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</si>
  <si>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熊本県</t>
  </si>
  <si>
    <t>天草市</t>
  </si>
  <si>
    <t>国民健康保険　天草市立　新和病院</t>
  </si>
  <si>
    <t>条例全部</t>
  </si>
  <si>
    <t>病院事業</t>
  </si>
  <si>
    <t>一般病院</t>
  </si>
  <si>
    <t>50床未満</t>
  </si>
  <si>
    <t>自治体職員 民間企業出身</t>
  </si>
  <si>
    <t>直営</t>
  </si>
  <si>
    <t>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</si>
  <si>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</si>
  <si>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</si>
  <si>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</si>
  <si>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</si>
  <si>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</si>
  <si>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</si>
  <si>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</si>
  <si>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</si>
  <si>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新和町地域における初期医療・救急医療・回復期医療を担う（地域で唯一の医療施設）。
施設健診事業を実施。
通所リハビリ等の居宅介護サービス事業を実施。
小中学校医、民間介護・福祉施設等協力医療機関としての役割を担う。
地域独自の包括ケアシステムの構築に向けた核施設としての役割を担う。
病床数については、人口減少等社会的変化から地域医療構想調整会議での承認を経て令和3年3月末に削減し、現在の30床にて入院医療の提供を行っている。
感染症対応としては、発熱患者の診療・検査、予防接種、後方支援入院受入に積極的に取組んだ。</t>
    <rPh sb="215" eb="218">
      <t>カンセンショウ</t>
    </rPh>
    <rPh sb="236" eb="238">
      <t>ヨボウ</t>
    </rPh>
    <rPh sb="238" eb="240">
      <t>セッシュ</t>
    </rPh>
    <phoneticPr fontId="5"/>
  </si>
  <si>
    <t>令和４年度から病床利用率が回復し平均値を上回る結果となった。しかしながら、入院基本料と取得可能な加算を合算してもなお収益増に反映していないのが現状である。地域の医療ニーズと施設基準の上位取得について改めて検証を行っている。
経常収支比率が大きく乖離しているのは、前年度と同様に医業外収益となるコロナウイルス感染症対応に係る補助金収入がないことも大きな要因である。
外来は、ＰＣＲ検査等に係る収益が増加したものの、当院の体制では算定できる診療料に限界があるため、全国平均を大きく下回る結果となっている。
費用においては、職員の削減や効率的な診療材料の購入などに取り組み、⑦表・⑧表のとおり比率が減少した。しかしながら、未だ職員給与費対医業収益比率は100％を超えており、さらなる取り組みが必要である。
今後、収支均衡を目指すためには、病床利用率、外来患者数を回復させるとともに、多職種連携による医療の質に影響のない組織のスリム化が必要である。</t>
    <rPh sb="7" eb="9">
      <t>ビョウショウ</t>
    </rPh>
    <rPh sb="13" eb="15">
      <t>カイフク</t>
    </rPh>
    <rPh sb="16" eb="19">
      <t>ヘイキンチ</t>
    </rPh>
    <rPh sb="20" eb="22">
      <t>ウワマワ</t>
    </rPh>
    <rPh sb="23" eb="25">
      <t>ケッカ</t>
    </rPh>
    <rPh sb="37" eb="39">
      <t>ニュウイン</t>
    </rPh>
    <rPh sb="39" eb="41">
      <t>キホン</t>
    </rPh>
    <rPh sb="41" eb="42">
      <t>リョウ</t>
    </rPh>
    <rPh sb="43" eb="45">
      <t>シュトク</t>
    </rPh>
    <rPh sb="45" eb="47">
      <t>カノウ</t>
    </rPh>
    <rPh sb="48" eb="50">
      <t>カサン</t>
    </rPh>
    <rPh sb="51" eb="53">
      <t>ガッサン</t>
    </rPh>
    <rPh sb="58" eb="61">
      <t>シュウエキゾウ</t>
    </rPh>
    <rPh sb="62" eb="64">
      <t>ハンエイ</t>
    </rPh>
    <rPh sb="71" eb="73">
      <t>ゲンジョウ</t>
    </rPh>
    <rPh sb="77" eb="79">
      <t>チイキ</t>
    </rPh>
    <rPh sb="80" eb="82">
      <t>イリョウ</t>
    </rPh>
    <rPh sb="86" eb="88">
      <t>シセツ</t>
    </rPh>
    <rPh sb="88" eb="90">
      <t>キジュン</t>
    </rPh>
    <rPh sb="91" eb="93">
      <t>ジョウイ</t>
    </rPh>
    <rPh sb="93" eb="95">
      <t>シュトク</t>
    </rPh>
    <rPh sb="99" eb="100">
      <t>アラタ</t>
    </rPh>
    <rPh sb="102" eb="104">
      <t>ケンショウ</t>
    </rPh>
    <rPh sb="105" eb="106">
      <t>オコナ</t>
    </rPh>
    <rPh sb="131" eb="134">
      <t>ゼンネンド</t>
    </rPh>
    <rPh sb="135" eb="137">
      <t>ドウヨウ</t>
    </rPh>
    <rPh sb="164" eb="166">
      <t>シュウニュウ</t>
    </rPh>
    <rPh sb="172" eb="173">
      <t>オオ</t>
    </rPh>
    <rPh sb="189" eb="191">
      <t>ケンサ</t>
    </rPh>
    <rPh sb="191" eb="192">
      <t>トウ</t>
    </rPh>
    <rPh sb="193" eb="194">
      <t>カカ</t>
    </rPh>
    <rPh sb="195" eb="197">
      <t>シュウエキ</t>
    </rPh>
    <rPh sb="198" eb="200">
      <t>ゾウカ</t>
    </rPh>
    <rPh sb="206" eb="208">
      <t>トウイン</t>
    </rPh>
    <rPh sb="209" eb="211">
      <t>タイセイ</t>
    </rPh>
    <rPh sb="213" eb="215">
      <t>サンテイ</t>
    </rPh>
    <rPh sb="218" eb="220">
      <t>シンリョウ</t>
    </rPh>
    <rPh sb="220" eb="221">
      <t>リョウ</t>
    </rPh>
    <rPh sb="222" eb="224">
      <t>ゲンカイ</t>
    </rPh>
    <rPh sb="230" eb="232">
      <t>ゼンコク</t>
    </rPh>
    <rPh sb="232" eb="234">
      <t>ヘイキン</t>
    </rPh>
    <rPh sb="235" eb="236">
      <t>オオ</t>
    </rPh>
    <rPh sb="238" eb="240">
      <t>シタマワ</t>
    </rPh>
    <rPh sb="241" eb="243">
      <t>ケッカ</t>
    </rPh>
    <rPh sb="259" eb="261">
      <t>ショクイン</t>
    </rPh>
    <rPh sb="262" eb="264">
      <t>サクゲン</t>
    </rPh>
    <rPh sb="265" eb="268">
      <t>コウリツテキ</t>
    </rPh>
    <rPh sb="269" eb="271">
      <t>シンリョウ</t>
    </rPh>
    <rPh sb="274" eb="276">
      <t>コウニュウ</t>
    </rPh>
    <rPh sb="279" eb="280">
      <t>ト</t>
    </rPh>
    <rPh sb="281" eb="282">
      <t>ク</t>
    </rPh>
    <rPh sb="285" eb="286">
      <t>ヒョウ</t>
    </rPh>
    <rPh sb="288" eb="289">
      <t>ヒョウ</t>
    </rPh>
    <rPh sb="293" eb="295">
      <t>ヒリツ</t>
    </rPh>
    <rPh sb="296" eb="298">
      <t>ゲンショウ</t>
    </rPh>
    <rPh sb="308" eb="309">
      <t>イマ</t>
    </rPh>
    <rPh sb="320" eb="322">
      <t>ヒリツ</t>
    </rPh>
    <rPh sb="328" eb="329">
      <t>コ</t>
    </rPh>
    <rPh sb="338" eb="339">
      <t>ト</t>
    </rPh>
    <rPh sb="340" eb="341">
      <t>ク</t>
    </rPh>
    <rPh sb="343" eb="345">
      <t>ヒツヨウ</t>
    </rPh>
    <rPh sb="350" eb="352">
      <t>コンゴ</t>
    </rPh>
    <rPh sb="358" eb="360">
      <t>メザ</t>
    </rPh>
    <rPh sb="368" eb="370">
      <t>リヨウ</t>
    </rPh>
    <rPh sb="388" eb="389">
      <t>タ</t>
    </rPh>
    <rPh sb="389" eb="391">
      <t>ショクシュ</t>
    </rPh>
    <rPh sb="391" eb="393">
      <t>レンケイ</t>
    </rPh>
    <rPh sb="396" eb="398">
      <t>イリョウ</t>
    </rPh>
    <rPh sb="399" eb="400">
      <t>シツ</t>
    </rPh>
    <rPh sb="401" eb="403">
      <t>エイキョウ</t>
    </rPh>
    <rPh sb="406" eb="408">
      <t>ソシキ</t>
    </rPh>
    <rPh sb="412" eb="413">
      <t>カ</t>
    </rPh>
    <phoneticPr fontId="5"/>
  </si>
  <si>
    <t>平成９年にしゅん工し耐震基準を満たした建物であるが、経年劣化により防水塗装や壁面について補修等を行っている。また、電気設備についても省電力化を順次進めている。
器械備品については、更新計画に基づき順次更新を行っているが、医療機能の将来性や導入・維持コストなど総合的に判断し機種の選定等を行っている。</t>
    <phoneticPr fontId="5"/>
  </si>
  <si>
    <t>病床削減後、感染症対応を含めて関係機関との連携を強化した結果、病床使用率や介護事業の利用者数も回復した。
診療圏域の人口は減少傾向にあるが高齢者人口はしばらく横ばいであることから、当院が標榜している内科・整形外科・リハビリテーション科のニーズについても継続する見込みである。
このような地域ニーズの把握や医療の質の向上、施設健診の拡充などにさらに取り組むことによって、公立病院としての役割を果たしていく。
経営に関しては、令和５年３月に策定した「天草市立病院経営強化プラン」の経営指標に基づき改善を図る。</t>
    <rPh sb="4" eb="5">
      <t>ゴ</t>
    </rPh>
    <rPh sb="6" eb="9">
      <t>カンセンショウ</t>
    </rPh>
    <rPh sb="9" eb="11">
      <t>タイオウ</t>
    </rPh>
    <rPh sb="12" eb="13">
      <t>フク</t>
    </rPh>
    <rPh sb="31" eb="33">
      <t>ビョウショウ</t>
    </rPh>
    <rPh sb="33" eb="36">
      <t>シヨウリツ</t>
    </rPh>
    <rPh sb="37" eb="39">
      <t>カイゴ</t>
    </rPh>
    <rPh sb="39" eb="41">
      <t>ジギョウ</t>
    </rPh>
    <rPh sb="42" eb="45">
      <t>リヨウシャ</t>
    </rPh>
    <rPh sb="45" eb="46">
      <t>スウ</t>
    </rPh>
    <rPh sb="53" eb="55">
      <t>シンリョウ</t>
    </rPh>
    <rPh sb="55" eb="57">
      <t>ケンイキ</t>
    </rPh>
    <rPh sb="58" eb="60">
      <t>ジンコウ</t>
    </rPh>
    <rPh sb="61" eb="63">
      <t>ゲンショウ</t>
    </rPh>
    <rPh sb="63" eb="65">
      <t>ケイコウ</t>
    </rPh>
    <rPh sb="69" eb="72">
      <t>コウレイシャ</t>
    </rPh>
    <rPh sb="72" eb="74">
      <t>ジンコウ</t>
    </rPh>
    <rPh sb="79" eb="80">
      <t>ヨコ</t>
    </rPh>
    <rPh sb="90" eb="92">
      <t>トウイン</t>
    </rPh>
    <rPh sb="93" eb="95">
      <t>ヒョウボウ</t>
    </rPh>
    <rPh sb="99" eb="101">
      <t>ナイカ</t>
    </rPh>
    <rPh sb="102" eb="104">
      <t>セイケイ</t>
    </rPh>
    <rPh sb="104" eb="106">
      <t>ゲカ</t>
    </rPh>
    <rPh sb="116" eb="117">
      <t>カ</t>
    </rPh>
    <rPh sb="126" eb="128">
      <t>ケイゾク</t>
    </rPh>
    <rPh sb="130" eb="132">
      <t>ミコ</t>
    </rPh>
    <rPh sb="143" eb="145">
      <t>チイキ</t>
    </rPh>
    <rPh sb="149" eb="151">
      <t>ハアク</t>
    </rPh>
    <rPh sb="152" eb="154">
      <t>イリョウ</t>
    </rPh>
    <rPh sb="155" eb="156">
      <t>シツ</t>
    </rPh>
    <rPh sb="157" eb="159">
      <t>コウジョウ</t>
    </rPh>
    <rPh sb="160" eb="162">
      <t>シセツ</t>
    </rPh>
    <rPh sb="162" eb="164">
      <t>ケンシン</t>
    </rPh>
    <rPh sb="165" eb="167">
      <t>カクジュウ</t>
    </rPh>
    <rPh sb="173" eb="174">
      <t>ト</t>
    </rPh>
    <rPh sb="175" eb="176">
      <t>ク</t>
    </rPh>
    <rPh sb="184" eb="186">
      <t>コウリツ</t>
    </rPh>
    <rPh sb="186" eb="188">
      <t>ビョウイン</t>
    </rPh>
    <rPh sb="192" eb="194">
      <t>ヤクワリ</t>
    </rPh>
    <rPh sb="195" eb="196">
      <t>ハ</t>
    </rPh>
    <rPh sb="203" eb="205">
      <t>ケイエイ</t>
    </rPh>
    <rPh sb="206" eb="207">
      <t>カン</t>
    </rPh>
    <rPh sb="211" eb="213">
      <t>レイワ</t>
    </rPh>
    <rPh sb="214" eb="215">
      <t>ネン</t>
    </rPh>
    <rPh sb="216" eb="217">
      <t>ガツ</t>
    </rPh>
    <rPh sb="218" eb="220">
      <t>サクテイ</t>
    </rPh>
    <rPh sb="243" eb="244">
      <t>モト</t>
    </rPh>
    <rPh sb="246" eb="248">
      <t>カイゼン</t>
    </rPh>
    <rPh sb="249" eb="25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</si>
</sst>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95.3</c:v>
                </c:pt>
                <c:pt idx="1">
                  <c:v>89</c:v>
                </c:pt>
                <c:pt idx="2">
                  <c:v>74.3</c:v>
                </c:pt>
                <c:pt idx="3">
                  <c:v>74.5</c:v>
                </c:pt>
                <c:pt idx="4">
                  <c:v>82.9</c:v>
                </c:pt>
              </c:numCache>
            </c:numRef>
          </c:val>
          <c:extLst>
            <c:ext xmlns:c16="http://schemas.microsoft.com/office/drawing/2014/chart" uri="{C3380CC4-5D6E-409C-BE32-E72D297353CC}">
              <c16:uniqueId val="{00000000-5533-4C5C-9E0A-F97DA701F37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5533-4C5C-9E0A-F97DA701F37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6186</c:v>
                </c:pt>
                <c:pt idx="1">
                  <c:v>6148</c:v>
                </c:pt>
                <c:pt idx="2">
                  <c:v>6278</c:v>
                </c:pt>
                <c:pt idx="3">
                  <c:v>6172</c:v>
                </c:pt>
                <c:pt idx="4">
                  <c:v>6559</c:v>
                </c:pt>
              </c:numCache>
            </c:numRef>
          </c:val>
          <c:extLst>
            <c:ext xmlns:c16="http://schemas.microsoft.com/office/drawing/2014/chart" uri="{C3380CC4-5D6E-409C-BE32-E72D297353CC}">
              <c16:uniqueId val="{00000000-3C08-4069-82FA-DADA194D7A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3C08-4069-82FA-DADA194D7A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17068</c:v>
                </c:pt>
                <c:pt idx="1">
                  <c:v>18132</c:v>
                </c:pt>
                <c:pt idx="2">
                  <c:v>19673</c:v>
                </c:pt>
                <c:pt idx="3">
                  <c:v>22023</c:v>
                </c:pt>
                <c:pt idx="4">
                  <c:v>21586</c:v>
                </c:pt>
              </c:numCache>
            </c:numRef>
          </c:val>
          <c:extLst>
            <c:ext xmlns:c16="http://schemas.microsoft.com/office/drawing/2014/chart" uri="{C3380CC4-5D6E-409C-BE32-E72D297353CC}">
              <c16:uniqueId val="{00000000-5C4C-418D-A8B9-377B5141D3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5C4C-418D-A8B9-377B5141D3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1.7</c:v>
                </c:pt>
                <c:pt idx="4">
                  <c:v>16.5</c:v>
                </c:pt>
              </c:numCache>
            </c:numRef>
          </c:val>
          <c:extLst>
            <c:ext xmlns:c16="http://schemas.microsoft.com/office/drawing/2014/chart" uri="{C3380CC4-5D6E-409C-BE32-E72D297353CC}">
              <c16:uniqueId val="{00000000-010A-4874-A6C5-D1E0B77EE2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010A-4874-A6C5-D1E0B77EE2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80.599999999999994</c:v>
                </c:pt>
                <c:pt idx="1">
                  <c:v>78.099999999999994</c:v>
                </c:pt>
                <c:pt idx="2">
                  <c:v>68.900000000000006</c:v>
                </c:pt>
                <c:pt idx="3">
                  <c:v>63.4</c:v>
                </c:pt>
                <c:pt idx="4">
                  <c:v>66.599999999999994</c:v>
                </c:pt>
              </c:numCache>
            </c:numRef>
          </c:val>
          <c:extLst>
            <c:ext xmlns:c16="http://schemas.microsoft.com/office/drawing/2014/chart" uri="{C3380CC4-5D6E-409C-BE32-E72D297353CC}">
              <c16:uniqueId val="{00000000-7EAB-43DB-8626-99275EB6B6B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7EAB-43DB-8626-99275EB6B6B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84.2</c:v>
                </c:pt>
                <c:pt idx="1">
                  <c:v>81.900000000000006</c:v>
                </c:pt>
                <c:pt idx="2">
                  <c:v>74.7</c:v>
                </c:pt>
                <c:pt idx="3">
                  <c:v>69.5</c:v>
                </c:pt>
                <c:pt idx="4">
                  <c:v>72.3</c:v>
                </c:pt>
              </c:numCache>
            </c:numRef>
          </c:val>
          <c:extLst>
            <c:ext xmlns:c16="http://schemas.microsoft.com/office/drawing/2014/chart" uri="{C3380CC4-5D6E-409C-BE32-E72D297353CC}">
              <c16:uniqueId val="{00000000-D798-46B3-9A92-628709BAEBC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D798-46B3-9A92-628709BAEBC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96.9</c:v>
                </c:pt>
                <c:pt idx="1">
                  <c:v>95.5</c:v>
                </c:pt>
                <c:pt idx="2">
                  <c:v>96.5</c:v>
                </c:pt>
                <c:pt idx="3">
                  <c:v>86.6</c:v>
                </c:pt>
                <c:pt idx="4">
                  <c:v>89.5</c:v>
                </c:pt>
              </c:numCache>
            </c:numRef>
          </c:val>
          <c:extLst>
            <c:ext xmlns:c16="http://schemas.microsoft.com/office/drawing/2014/chart" uri="{C3380CC4-5D6E-409C-BE32-E72D297353CC}">
              <c16:uniqueId val="{00000000-92AC-45C6-8E91-8F84F2292FE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92AC-45C6-8E91-8F84F2292FE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46.3</c:v>
                </c:pt>
                <c:pt idx="1">
                  <c:v>47.2</c:v>
                </c:pt>
                <c:pt idx="2">
                  <c:v>48.9</c:v>
                </c:pt>
                <c:pt idx="3">
                  <c:v>47</c:v>
                </c:pt>
                <c:pt idx="4">
                  <c:v>48.1</c:v>
                </c:pt>
              </c:numCache>
            </c:numRef>
          </c:val>
          <c:extLst>
            <c:ext xmlns:c16="http://schemas.microsoft.com/office/drawing/2014/chart" uri="{C3380CC4-5D6E-409C-BE32-E72D297353CC}">
              <c16:uniqueId val="{00000000-C7E8-4A26-B96D-CA35ACC1F53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C7E8-4A26-B96D-CA35ACC1F53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70.400000000000006</c:v>
                </c:pt>
                <c:pt idx="1">
                  <c:v>67.400000000000006</c:v>
                </c:pt>
                <c:pt idx="2">
                  <c:v>66.900000000000006</c:v>
                </c:pt>
                <c:pt idx="3">
                  <c:v>67.599999999999994</c:v>
                </c:pt>
                <c:pt idx="4">
                  <c:v>64.900000000000006</c:v>
                </c:pt>
              </c:numCache>
            </c:numRef>
          </c:val>
          <c:extLst>
            <c:ext xmlns:c16="http://schemas.microsoft.com/office/drawing/2014/chart" uri="{C3380CC4-5D6E-409C-BE32-E72D297353CC}">
              <c16:uniqueId val="{00000000-BCB4-4EE9-869D-6D65996D92A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BCB4-4EE9-869D-6D65996D92A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30917450</c:v>
                </c:pt>
                <c:pt idx="1">
                  <c:v>30549700</c:v>
                </c:pt>
                <c:pt idx="2">
                  <c:v>30608575</c:v>
                </c:pt>
                <c:pt idx="3">
                  <c:v>43469133</c:v>
                </c:pt>
                <c:pt idx="4">
                  <c:v>43626233</c:v>
                </c:pt>
              </c:numCache>
            </c:numRef>
          </c:val>
          <c:extLst>
            <c:ext xmlns:c16="http://schemas.microsoft.com/office/drawing/2014/chart" uri="{C3380CC4-5D6E-409C-BE32-E72D297353CC}">
              <c16:uniqueId val="{00000000-E683-4706-A96A-32B6C25BD79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E683-4706-A96A-32B6C25BD79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12.1</c:v>
                </c:pt>
                <c:pt idx="1">
                  <c:v>11.7</c:v>
                </c:pt>
                <c:pt idx="2">
                  <c:v>11.4</c:v>
                </c:pt>
                <c:pt idx="3">
                  <c:v>10.7</c:v>
                </c:pt>
                <c:pt idx="4">
                  <c:v>10</c:v>
                </c:pt>
              </c:numCache>
            </c:numRef>
          </c:val>
          <c:extLst>
            <c:ext xmlns:c16="http://schemas.microsoft.com/office/drawing/2014/chart" uri="{C3380CC4-5D6E-409C-BE32-E72D297353CC}">
              <c16:uniqueId val="{00000000-8BD6-43C2-842D-4B69EF4A4E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8BD6-43C2-842D-4B69EF4A4E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86.6</c:v>
                </c:pt>
                <c:pt idx="1">
                  <c:v>88.9</c:v>
                </c:pt>
                <c:pt idx="2">
                  <c:v>100.2</c:v>
                </c:pt>
                <c:pt idx="3">
                  <c:v>108.4</c:v>
                </c:pt>
                <c:pt idx="4">
                  <c:v>102.1</c:v>
                </c:pt>
              </c:numCache>
            </c:numRef>
          </c:val>
          <c:extLst>
            <c:ext xmlns:c16="http://schemas.microsoft.com/office/drawing/2014/chart" uri="{C3380CC4-5D6E-409C-BE32-E72D297353CC}">
              <c16:uniqueId val="{00000000-24BE-4019-A0E1-1BD004C4FC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24BE-4019-A0E1-1BD004C4FCC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熊本県天草市　国民健康保険　天草市立　新和病院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 民間企業出身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30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5</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30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c r="A12" s="2"/>
      <c r="B12" s="120">
        <f>データ!U6</f>
        <v>75101</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3140</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30</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30</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c r="A33" s="2"/>
      <c r="B33" s="14"/>
      <c r="D33" s="2"/>
      <c r="E33" s="2"/>
      <c r="F33" s="2"/>
      <c r="G33" s="65" t="s">
        <v>58</v>
      </c>
      <c r="H33" s="65"/>
      <c r="I33" s="65"/>
      <c r="J33" s="65"/>
      <c r="K33" s="65"/>
      <c r="L33" s="65"/>
      <c r="M33" s="65"/>
      <c r="N33" s="65"/>
      <c r="O33" s="65"/>
      <c r="P33" s="69">
        <f>データ!AI7</f>
        <v>96.9</v>
      </c>
      <c r="Q33" s="70"/>
      <c r="R33" s="70"/>
      <c r="S33" s="70"/>
      <c r="T33" s="70"/>
      <c r="U33" s="70"/>
      <c r="V33" s="70"/>
      <c r="W33" s="70"/>
      <c r="X33" s="70"/>
      <c r="Y33" s="70"/>
      <c r="Z33" s="70"/>
      <c r="AA33" s="70"/>
      <c r="AB33" s="70"/>
      <c r="AC33" s="70"/>
      <c r="AD33" s="71"/>
      <c r="AE33" s="69">
        <f>データ!AJ7</f>
        <v>95.5</v>
      </c>
      <c r="AF33" s="70"/>
      <c r="AG33" s="70"/>
      <c r="AH33" s="70"/>
      <c r="AI33" s="70"/>
      <c r="AJ33" s="70"/>
      <c r="AK33" s="70"/>
      <c r="AL33" s="70"/>
      <c r="AM33" s="70"/>
      <c r="AN33" s="70"/>
      <c r="AO33" s="70"/>
      <c r="AP33" s="70"/>
      <c r="AQ33" s="70"/>
      <c r="AR33" s="70"/>
      <c r="AS33" s="71"/>
      <c r="AT33" s="69">
        <f>データ!AK7</f>
        <v>96.5</v>
      </c>
      <c r="AU33" s="70"/>
      <c r="AV33" s="70"/>
      <c r="AW33" s="70"/>
      <c r="AX33" s="70"/>
      <c r="AY33" s="70"/>
      <c r="AZ33" s="70"/>
      <c r="BA33" s="70"/>
      <c r="BB33" s="70"/>
      <c r="BC33" s="70"/>
      <c r="BD33" s="70"/>
      <c r="BE33" s="70"/>
      <c r="BF33" s="70"/>
      <c r="BG33" s="70"/>
      <c r="BH33" s="71"/>
      <c r="BI33" s="69">
        <f>データ!AL7</f>
        <v>86.6</v>
      </c>
      <c r="BJ33" s="70"/>
      <c r="BK33" s="70"/>
      <c r="BL33" s="70"/>
      <c r="BM33" s="70"/>
      <c r="BN33" s="70"/>
      <c r="BO33" s="70"/>
      <c r="BP33" s="70"/>
      <c r="BQ33" s="70"/>
      <c r="BR33" s="70"/>
      <c r="BS33" s="70"/>
      <c r="BT33" s="70"/>
      <c r="BU33" s="70"/>
      <c r="BV33" s="70"/>
      <c r="BW33" s="71"/>
      <c r="BX33" s="69">
        <f>データ!AM7</f>
        <v>89.5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84.2</v>
      </c>
      <c r="DE33" s="70"/>
      <c r="DF33" s="70"/>
      <c r="DG33" s="70"/>
      <c r="DH33" s="70"/>
      <c r="DI33" s="70"/>
      <c r="DJ33" s="70"/>
      <c r="DK33" s="70"/>
      <c r="DL33" s="70"/>
      <c r="DM33" s="70"/>
      <c r="DN33" s="70"/>
      <c r="DO33" s="70"/>
      <c r="DP33" s="70"/>
      <c r="DQ33" s="70"/>
      <c r="DR33" s="71"/>
      <c r="DS33" s="69">
        <f>データ!AU7</f>
        <v>81.900000000000006</v>
      </c>
      <c r="DT33" s="70"/>
      <c r="DU33" s="70"/>
      <c r="DV33" s="70"/>
      <c r="DW33" s="70"/>
      <c r="DX33" s="70"/>
      <c r="DY33" s="70"/>
      <c r="DZ33" s="70"/>
      <c r="EA33" s="70"/>
      <c r="EB33" s="70"/>
      <c r="EC33" s="70"/>
      <c r="ED33" s="70"/>
      <c r="EE33" s="70"/>
      <c r="EF33" s="70"/>
      <c r="EG33" s="71"/>
      <c r="EH33" s="69">
        <f>データ!AV7</f>
        <v>74.7</v>
      </c>
      <c r="EI33" s="70"/>
      <c r="EJ33" s="70"/>
      <c r="EK33" s="70"/>
      <c r="EL33" s="70"/>
      <c r="EM33" s="70"/>
      <c r="EN33" s="70"/>
      <c r="EO33" s="70"/>
      <c r="EP33" s="70"/>
      <c r="EQ33" s="70"/>
      <c r="ER33" s="70"/>
      <c r="ES33" s="70"/>
      <c r="ET33" s="70"/>
      <c r="EU33" s="70"/>
      <c r="EV33" s="71"/>
      <c r="EW33" s="69">
        <f>データ!AW7</f>
        <v>69.5</v>
      </c>
      <c r="EX33" s="70"/>
      <c r="EY33" s="70"/>
      <c r="EZ33" s="70"/>
      <c r="FA33" s="70"/>
      <c r="FB33" s="70"/>
      <c r="FC33" s="70"/>
      <c r="FD33" s="70"/>
      <c r="FE33" s="70"/>
      <c r="FF33" s="70"/>
      <c r="FG33" s="70"/>
      <c r="FH33" s="70"/>
      <c r="FI33" s="70"/>
      <c r="FJ33" s="70"/>
      <c r="FK33" s="71"/>
      <c r="FL33" s="69">
        <f>データ!AX7</f>
        <v>72.3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80.599999999999994</v>
      </c>
      <c r="GS33" s="70"/>
      <c r="GT33" s="70"/>
      <c r="GU33" s="70"/>
      <c r="GV33" s="70"/>
      <c r="GW33" s="70"/>
      <c r="GX33" s="70"/>
      <c r="GY33" s="70"/>
      <c r="GZ33" s="70"/>
      <c r="HA33" s="70"/>
      <c r="HB33" s="70"/>
      <c r="HC33" s="70"/>
      <c r="HD33" s="70"/>
      <c r="HE33" s="70"/>
      <c r="HF33" s="71"/>
      <c r="HG33" s="69">
        <f>データ!BF7</f>
        <v>78.099999999999994</v>
      </c>
      <c r="HH33" s="70"/>
      <c r="HI33" s="70"/>
      <c r="HJ33" s="70"/>
      <c r="HK33" s="70"/>
      <c r="HL33" s="70"/>
      <c r="HM33" s="70"/>
      <c r="HN33" s="70"/>
      <c r="HO33" s="70"/>
      <c r="HP33" s="70"/>
      <c r="HQ33" s="70"/>
      <c r="HR33" s="70"/>
      <c r="HS33" s="70"/>
      <c r="HT33" s="70"/>
      <c r="HU33" s="71"/>
      <c r="HV33" s="69">
        <f>データ!BG7</f>
        <v>68.900000000000006</v>
      </c>
      <c r="HW33" s="70"/>
      <c r="HX33" s="70"/>
      <c r="HY33" s="70"/>
      <c r="HZ33" s="70"/>
      <c r="IA33" s="70"/>
      <c r="IB33" s="70"/>
      <c r="IC33" s="70"/>
      <c r="ID33" s="70"/>
      <c r="IE33" s="70"/>
      <c r="IF33" s="70"/>
      <c r="IG33" s="70"/>
      <c r="IH33" s="70"/>
      <c r="II33" s="70"/>
      <c r="IJ33" s="71"/>
      <c r="IK33" s="69">
        <f>データ!BH7</f>
        <v>63.4</v>
      </c>
      <c r="IL33" s="70"/>
      <c r="IM33" s="70"/>
      <c r="IN33" s="70"/>
      <c r="IO33" s="70"/>
      <c r="IP33" s="70"/>
      <c r="IQ33" s="70"/>
      <c r="IR33" s="70"/>
      <c r="IS33" s="70"/>
      <c r="IT33" s="70"/>
      <c r="IU33" s="70"/>
      <c r="IV33" s="70"/>
      <c r="IW33" s="70"/>
      <c r="IX33" s="70"/>
      <c r="IY33" s="71"/>
      <c r="IZ33" s="69">
        <f>データ!BI7</f>
        <v>66.599999999999994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95.3</v>
      </c>
      <c r="KG33" s="70"/>
      <c r="KH33" s="70"/>
      <c r="KI33" s="70"/>
      <c r="KJ33" s="70"/>
      <c r="KK33" s="70"/>
      <c r="KL33" s="70"/>
      <c r="KM33" s="70"/>
      <c r="KN33" s="70"/>
      <c r="KO33" s="70"/>
      <c r="KP33" s="70"/>
      <c r="KQ33" s="70"/>
      <c r="KR33" s="70"/>
      <c r="KS33" s="70"/>
      <c r="KT33" s="71"/>
      <c r="KU33" s="69">
        <f>データ!BQ7</f>
        <v>89</v>
      </c>
      <c r="KV33" s="70"/>
      <c r="KW33" s="70"/>
      <c r="KX33" s="70"/>
      <c r="KY33" s="70"/>
      <c r="KZ33" s="70"/>
      <c r="LA33" s="70"/>
      <c r="LB33" s="70"/>
      <c r="LC33" s="70"/>
      <c r="LD33" s="70"/>
      <c r="LE33" s="70"/>
      <c r="LF33" s="70"/>
      <c r="LG33" s="70"/>
      <c r="LH33" s="70"/>
      <c r="LI33" s="71"/>
      <c r="LJ33" s="69">
        <f>データ!BR7</f>
        <v>74.3</v>
      </c>
      <c r="LK33" s="70"/>
      <c r="LL33" s="70"/>
      <c r="LM33" s="70"/>
      <c r="LN33" s="70"/>
      <c r="LO33" s="70"/>
      <c r="LP33" s="70"/>
      <c r="LQ33" s="70"/>
      <c r="LR33" s="70"/>
      <c r="LS33" s="70"/>
      <c r="LT33" s="70"/>
      <c r="LU33" s="70"/>
      <c r="LV33" s="70"/>
      <c r="LW33" s="70"/>
      <c r="LX33" s="71"/>
      <c r="LY33" s="69">
        <f>データ!BS7</f>
        <v>74.5</v>
      </c>
      <c r="LZ33" s="70"/>
      <c r="MA33" s="70"/>
      <c r="MB33" s="70"/>
      <c r="MC33" s="70"/>
      <c r="MD33" s="70"/>
      <c r="ME33" s="70"/>
      <c r="MF33" s="70"/>
      <c r="MG33" s="70"/>
      <c r="MH33" s="70"/>
      <c r="MI33" s="70"/>
      <c r="MJ33" s="70"/>
      <c r="MK33" s="70"/>
      <c r="ML33" s="70"/>
      <c r="MM33" s="71"/>
      <c r="MN33" s="69">
        <f>データ!BT7</f>
        <v>82.9</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186</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17068</v>
      </c>
      <c r="Q55" s="67"/>
      <c r="R55" s="67"/>
      <c r="S55" s="67"/>
      <c r="T55" s="67"/>
      <c r="U55" s="67"/>
      <c r="V55" s="67"/>
      <c r="W55" s="67"/>
      <c r="X55" s="67"/>
      <c r="Y55" s="67"/>
      <c r="Z55" s="67"/>
      <c r="AA55" s="67"/>
      <c r="AB55" s="67"/>
      <c r="AC55" s="67"/>
      <c r="AD55" s="68"/>
      <c r="AE55" s="66">
        <f>データ!CB7</f>
        <v>18132</v>
      </c>
      <c r="AF55" s="67"/>
      <c r="AG55" s="67"/>
      <c r="AH55" s="67"/>
      <c r="AI55" s="67"/>
      <c r="AJ55" s="67"/>
      <c r="AK55" s="67"/>
      <c r="AL55" s="67"/>
      <c r="AM55" s="67"/>
      <c r="AN55" s="67"/>
      <c r="AO55" s="67"/>
      <c r="AP55" s="67"/>
      <c r="AQ55" s="67"/>
      <c r="AR55" s="67"/>
      <c r="AS55" s="68"/>
      <c r="AT55" s="66">
        <f>データ!CC7</f>
        <v>19673</v>
      </c>
      <c r="AU55" s="67"/>
      <c r="AV55" s="67"/>
      <c r="AW55" s="67"/>
      <c r="AX55" s="67"/>
      <c r="AY55" s="67"/>
      <c r="AZ55" s="67"/>
      <c r="BA55" s="67"/>
      <c r="BB55" s="67"/>
      <c r="BC55" s="67"/>
      <c r="BD55" s="67"/>
      <c r="BE55" s="67"/>
      <c r="BF55" s="67"/>
      <c r="BG55" s="67"/>
      <c r="BH55" s="68"/>
      <c r="BI55" s="66">
        <f>データ!CD7</f>
        <v>22023</v>
      </c>
      <c r="BJ55" s="67"/>
      <c r="BK55" s="67"/>
      <c r="BL55" s="67"/>
      <c r="BM55" s="67"/>
      <c r="BN55" s="67"/>
      <c r="BO55" s="67"/>
      <c r="BP55" s="67"/>
      <c r="BQ55" s="67"/>
      <c r="BR55" s="67"/>
      <c r="BS55" s="67"/>
      <c r="BT55" s="67"/>
      <c r="BU55" s="67"/>
      <c r="BV55" s="67"/>
      <c r="BW55" s="68"/>
      <c r="BX55" s="66">
        <f>データ!CE7</f>
        <v>21586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6186</v>
      </c>
      <c r="DE55" s="67"/>
      <c r="DF55" s="67"/>
      <c r="DG55" s="67"/>
      <c r="DH55" s="67"/>
      <c r="DI55" s="67"/>
      <c r="DJ55" s="67"/>
      <c r="DK55" s="67"/>
      <c r="DL55" s="67"/>
      <c r="DM55" s="67"/>
      <c r="DN55" s="67"/>
      <c r="DO55" s="67"/>
      <c r="DP55" s="67"/>
      <c r="DQ55" s="67"/>
      <c r="DR55" s="68"/>
      <c r="DS55" s="66">
        <f>データ!CM7</f>
        <v>6148</v>
      </c>
      <c r="DT55" s="67"/>
      <c r="DU55" s="67"/>
      <c r="DV55" s="67"/>
      <c r="DW55" s="67"/>
      <c r="DX55" s="67"/>
      <c r="DY55" s="67"/>
      <c r="DZ55" s="67"/>
      <c r="EA55" s="67"/>
      <c r="EB55" s="67"/>
      <c r="EC55" s="67"/>
      <c r="ED55" s="67"/>
      <c r="EE55" s="67"/>
      <c r="EF55" s="67"/>
      <c r="EG55" s="68"/>
      <c r="EH55" s="66">
        <f>データ!CN7</f>
        <v>6278</v>
      </c>
      <c r="EI55" s="67"/>
      <c r="EJ55" s="67"/>
      <c r="EK55" s="67"/>
      <c r="EL55" s="67"/>
      <c r="EM55" s="67"/>
      <c r="EN55" s="67"/>
      <c r="EO55" s="67"/>
      <c r="EP55" s="67"/>
      <c r="EQ55" s="67"/>
      <c r="ER55" s="67"/>
      <c r="ES55" s="67"/>
      <c r="ET55" s="67"/>
      <c r="EU55" s="67"/>
      <c r="EV55" s="68"/>
      <c r="EW55" s="66">
        <f>データ!CO7</f>
        <v>6172</v>
      </c>
      <c r="EX55" s="67"/>
      <c r="EY55" s="67"/>
      <c r="EZ55" s="67"/>
      <c r="FA55" s="67"/>
      <c r="FB55" s="67"/>
      <c r="FC55" s="67"/>
      <c r="FD55" s="67"/>
      <c r="FE55" s="67"/>
      <c r="FF55" s="67"/>
      <c r="FG55" s="67"/>
      <c r="FH55" s="67"/>
      <c r="FI55" s="67"/>
      <c r="FJ55" s="67"/>
      <c r="FK55" s="68"/>
      <c r="FL55" s="66">
        <f>データ!CP7</f>
        <v>6559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86.6</v>
      </c>
      <c r="GS55" s="70"/>
      <c r="GT55" s="70"/>
      <c r="GU55" s="70"/>
      <c r="GV55" s="70"/>
      <c r="GW55" s="70"/>
      <c r="GX55" s="70"/>
      <c r="GY55" s="70"/>
      <c r="GZ55" s="70"/>
      <c r="HA55" s="70"/>
      <c r="HB55" s="70"/>
      <c r="HC55" s="70"/>
      <c r="HD55" s="70"/>
      <c r="HE55" s="70"/>
      <c r="HF55" s="71"/>
      <c r="HG55" s="69">
        <f>データ!CX7</f>
        <v>88.9</v>
      </c>
      <c r="HH55" s="70"/>
      <c r="HI55" s="70"/>
      <c r="HJ55" s="70"/>
      <c r="HK55" s="70"/>
      <c r="HL55" s="70"/>
      <c r="HM55" s="70"/>
      <c r="HN55" s="70"/>
      <c r="HO55" s="70"/>
      <c r="HP55" s="70"/>
      <c r="HQ55" s="70"/>
      <c r="HR55" s="70"/>
      <c r="HS55" s="70"/>
      <c r="HT55" s="70"/>
      <c r="HU55" s="71"/>
      <c r="HV55" s="69">
        <f>データ!CY7</f>
        <v>100.2</v>
      </c>
      <c r="HW55" s="70"/>
      <c r="HX55" s="70"/>
      <c r="HY55" s="70"/>
      <c r="HZ55" s="70"/>
      <c r="IA55" s="70"/>
      <c r="IB55" s="70"/>
      <c r="IC55" s="70"/>
      <c r="ID55" s="70"/>
      <c r="IE55" s="70"/>
      <c r="IF55" s="70"/>
      <c r="IG55" s="70"/>
      <c r="IH55" s="70"/>
      <c r="II55" s="70"/>
      <c r="IJ55" s="71"/>
      <c r="IK55" s="69">
        <f>データ!CZ7</f>
        <v>108.4</v>
      </c>
      <c r="IL55" s="70"/>
      <c r="IM55" s="70"/>
      <c r="IN55" s="70"/>
      <c r="IO55" s="70"/>
      <c r="IP55" s="70"/>
      <c r="IQ55" s="70"/>
      <c r="IR55" s="70"/>
      <c r="IS55" s="70"/>
      <c r="IT55" s="70"/>
      <c r="IU55" s="70"/>
      <c r="IV55" s="70"/>
      <c r="IW55" s="70"/>
      <c r="IX55" s="70"/>
      <c r="IY55" s="71"/>
      <c r="IZ55" s="69">
        <f>データ!DA7</f>
        <v>102.1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12.1</v>
      </c>
      <c r="KG55" s="70"/>
      <c r="KH55" s="70"/>
      <c r="KI55" s="70"/>
      <c r="KJ55" s="70"/>
      <c r="KK55" s="70"/>
      <c r="KL55" s="70"/>
      <c r="KM55" s="70"/>
      <c r="KN55" s="70"/>
      <c r="KO55" s="70"/>
      <c r="KP55" s="70"/>
      <c r="KQ55" s="70"/>
      <c r="KR55" s="70"/>
      <c r="KS55" s="70"/>
      <c r="KT55" s="71"/>
      <c r="KU55" s="69">
        <f>データ!DI7</f>
        <v>11.7</v>
      </c>
      <c r="KV55" s="70"/>
      <c r="KW55" s="70"/>
      <c r="KX55" s="70"/>
      <c r="KY55" s="70"/>
      <c r="KZ55" s="70"/>
      <c r="LA55" s="70"/>
      <c r="LB55" s="70"/>
      <c r="LC55" s="70"/>
      <c r="LD55" s="70"/>
      <c r="LE55" s="70"/>
      <c r="LF55" s="70"/>
      <c r="LG55" s="70"/>
      <c r="LH55" s="70"/>
      <c r="LI55" s="71"/>
      <c r="LJ55" s="69">
        <f>データ!DJ7</f>
        <v>11.4</v>
      </c>
      <c r="LK55" s="70"/>
      <c r="LL55" s="70"/>
      <c r="LM55" s="70"/>
      <c r="LN55" s="70"/>
      <c r="LO55" s="70"/>
      <c r="LP55" s="70"/>
      <c r="LQ55" s="70"/>
      <c r="LR55" s="70"/>
      <c r="LS55" s="70"/>
      <c r="LT55" s="70"/>
      <c r="LU55" s="70"/>
      <c r="LV55" s="70"/>
      <c r="LW55" s="70"/>
      <c r="LX55" s="71"/>
      <c r="LY55" s="69">
        <f>データ!DK7</f>
        <v>10.7</v>
      </c>
      <c r="LZ55" s="70"/>
      <c r="MA55" s="70"/>
      <c r="MB55" s="70"/>
      <c r="MC55" s="70"/>
      <c r="MD55" s="70"/>
      <c r="ME55" s="70"/>
      <c r="MF55" s="70"/>
      <c r="MG55" s="70"/>
      <c r="MH55" s="70"/>
      <c r="MI55" s="70"/>
      <c r="MJ55" s="70"/>
      <c r="MK55" s="70"/>
      <c r="ML55" s="70"/>
      <c r="MM55" s="71"/>
      <c r="MN55" s="69">
        <f>データ!DL7</f>
        <v>10</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1.7</v>
      </c>
      <c r="BJ79" s="70"/>
      <c r="BK79" s="70"/>
      <c r="BL79" s="70"/>
      <c r="BM79" s="70"/>
      <c r="BN79" s="70"/>
      <c r="BO79" s="70"/>
      <c r="BP79" s="70"/>
      <c r="BQ79" s="70"/>
      <c r="BR79" s="70"/>
      <c r="BS79" s="70"/>
      <c r="BT79" s="70"/>
      <c r="BU79" s="70"/>
      <c r="BV79" s="70"/>
      <c r="BW79" s="71"/>
      <c r="BX79" s="69">
        <f>データ!DW7</f>
        <v>16.5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46.3</v>
      </c>
      <c r="DH79" s="70"/>
      <c r="DI79" s="70"/>
      <c r="DJ79" s="70"/>
      <c r="DK79" s="70"/>
      <c r="DL79" s="70"/>
      <c r="DM79" s="70"/>
      <c r="DN79" s="70"/>
      <c r="DO79" s="70"/>
      <c r="DP79" s="70"/>
      <c r="DQ79" s="70"/>
      <c r="DR79" s="70"/>
      <c r="DS79" s="70"/>
      <c r="DT79" s="70"/>
      <c r="DU79" s="71"/>
      <c r="DV79" s="69">
        <f>データ!EE7</f>
        <v>47.2</v>
      </c>
      <c r="DW79" s="70"/>
      <c r="DX79" s="70"/>
      <c r="DY79" s="70"/>
      <c r="DZ79" s="70"/>
      <c r="EA79" s="70"/>
      <c r="EB79" s="70"/>
      <c r="EC79" s="70"/>
      <c r="ED79" s="70"/>
      <c r="EE79" s="70"/>
      <c r="EF79" s="70"/>
      <c r="EG79" s="70"/>
      <c r="EH79" s="70"/>
      <c r="EI79" s="70"/>
      <c r="EJ79" s="71"/>
      <c r="EK79" s="69">
        <f>データ!EF7</f>
        <v>48.9</v>
      </c>
      <c r="EL79" s="70"/>
      <c r="EM79" s="70"/>
      <c r="EN79" s="70"/>
      <c r="EO79" s="70"/>
      <c r="EP79" s="70"/>
      <c r="EQ79" s="70"/>
      <c r="ER79" s="70"/>
      <c r="ES79" s="70"/>
      <c r="ET79" s="70"/>
      <c r="EU79" s="70"/>
      <c r="EV79" s="70"/>
      <c r="EW79" s="70"/>
      <c r="EX79" s="70"/>
      <c r="EY79" s="71"/>
      <c r="EZ79" s="69">
        <f>データ!EG7</f>
        <v>47</v>
      </c>
      <c r="FA79" s="70"/>
      <c r="FB79" s="70"/>
      <c r="FC79" s="70"/>
      <c r="FD79" s="70"/>
      <c r="FE79" s="70"/>
      <c r="FF79" s="70"/>
      <c r="FG79" s="70"/>
      <c r="FH79" s="70"/>
      <c r="FI79" s="70"/>
      <c r="FJ79" s="70"/>
      <c r="FK79" s="70"/>
      <c r="FL79" s="70"/>
      <c r="FM79" s="70"/>
      <c r="FN79" s="71"/>
      <c r="FO79" s="69">
        <f>データ!EH7</f>
        <v>48.1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70.400000000000006</v>
      </c>
      <c r="GU79" s="70"/>
      <c r="GV79" s="70"/>
      <c r="GW79" s="70"/>
      <c r="GX79" s="70"/>
      <c r="GY79" s="70"/>
      <c r="GZ79" s="70"/>
      <c r="HA79" s="70"/>
      <c r="HB79" s="70"/>
      <c r="HC79" s="70"/>
      <c r="HD79" s="70"/>
      <c r="HE79" s="70"/>
      <c r="HF79" s="70"/>
      <c r="HG79" s="70"/>
      <c r="HH79" s="71"/>
      <c r="HI79" s="69">
        <f>データ!EP7</f>
        <v>67.400000000000006</v>
      </c>
      <c r="HJ79" s="70"/>
      <c r="HK79" s="70"/>
      <c r="HL79" s="70"/>
      <c r="HM79" s="70"/>
      <c r="HN79" s="70"/>
      <c r="HO79" s="70"/>
      <c r="HP79" s="70"/>
      <c r="HQ79" s="70"/>
      <c r="HR79" s="70"/>
      <c r="HS79" s="70"/>
      <c r="HT79" s="70"/>
      <c r="HU79" s="70"/>
      <c r="HV79" s="70"/>
      <c r="HW79" s="71"/>
      <c r="HX79" s="69">
        <f>データ!EQ7</f>
        <v>66.900000000000006</v>
      </c>
      <c r="HY79" s="70"/>
      <c r="HZ79" s="70"/>
      <c r="IA79" s="70"/>
      <c r="IB79" s="70"/>
      <c r="IC79" s="70"/>
      <c r="ID79" s="70"/>
      <c r="IE79" s="70"/>
      <c r="IF79" s="70"/>
      <c r="IG79" s="70"/>
      <c r="IH79" s="70"/>
      <c r="II79" s="70"/>
      <c r="IJ79" s="70"/>
      <c r="IK79" s="70"/>
      <c r="IL79" s="71"/>
      <c r="IM79" s="69">
        <f>データ!ER7</f>
        <v>67.599999999999994</v>
      </c>
      <c r="IN79" s="70"/>
      <c r="IO79" s="70"/>
      <c r="IP79" s="70"/>
      <c r="IQ79" s="70"/>
      <c r="IR79" s="70"/>
      <c r="IS79" s="70"/>
      <c r="IT79" s="70"/>
      <c r="IU79" s="70"/>
      <c r="IV79" s="70"/>
      <c r="IW79" s="70"/>
      <c r="IX79" s="70"/>
      <c r="IY79" s="70"/>
      <c r="IZ79" s="70"/>
      <c r="JA79" s="71"/>
      <c r="JB79" s="69">
        <f>データ!ES7</f>
        <v>64.900000000000006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30917450</v>
      </c>
      <c r="KH79" s="67"/>
      <c r="KI79" s="67"/>
      <c r="KJ79" s="67"/>
      <c r="KK79" s="67"/>
      <c r="KL79" s="67"/>
      <c r="KM79" s="67"/>
      <c r="KN79" s="67"/>
      <c r="KO79" s="67"/>
      <c r="KP79" s="67"/>
      <c r="KQ79" s="67"/>
      <c r="KR79" s="67"/>
      <c r="KS79" s="67"/>
      <c r="KT79" s="67"/>
      <c r="KU79" s="68"/>
      <c r="KV79" s="66">
        <f>データ!FA7</f>
        <v>30549700</v>
      </c>
      <c r="KW79" s="67"/>
      <c r="KX79" s="67"/>
      <c r="KY79" s="67"/>
      <c r="KZ79" s="67"/>
      <c r="LA79" s="67"/>
      <c r="LB79" s="67"/>
      <c r="LC79" s="67"/>
      <c r="LD79" s="67"/>
      <c r="LE79" s="67"/>
      <c r="LF79" s="67"/>
      <c r="LG79" s="67"/>
      <c r="LH79" s="67"/>
      <c r="LI79" s="67"/>
      <c r="LJ79" s="68"/>
      <c r="LK79" s="66">
        <f>データ!FB7</f>
        <v>30608575</v>
      </c>
      <c r="LL79" s="67"/>
      <c r="LM79" s="67"/>
      <c r="LN79" s="67"/>
      <c r="LO79" s="67"/>
      <c r="LP79" s="67"/>
      <c r="LQ79" s="67"/>
      <c r="LR79" s="67"/>
      <c r="LS79" s="67"/>
      <c r="LT79" s="67"/>
      <c r="LU79" s="67"/>
      <c r="LV79" s="67"/>
      <c r="LW79" s="67"/>
      <c r="LX79" s="67"/>
      <c r="LY79" s="68"/>
      <c r="LZ79" s="66">
        <f>データ!FC7</f>
        <v>43469133</v>
      </c>
      <c r="MA79" s="67"/>
      <c r="MB79" s="67"/>
      <c r="MC79" s="67"/>
      <c r="MD79" s="67"/>
      <c r="ME79" s="67"/>
      <c r="MF79" s="67"/>
      <c r="MG79" s="67"/>
      <c r="MH79" s="67"/>
      <c r="MI79" s="67"/>
      <c r="MJ79" s="67"/>
      <c r="MK79" s="67"/>
      <c r="ML79" s="67"/>
      <c r="MM79" s="67"/>
      <c r="MN79" s="68"/>
      <c r="MO79" s="66">
        <f>データ!FD7</f>
        <v>43626233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JvULoewCs6zf8UL/J/e8aD87y39Vmndy9ddCy0AC2kcA41lrpF8cy+TKyLCR0zcO6aSw/JCxJsOsBobb42Nnw==" saltValue="VFTEsUNAuE02qhGNGflnV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158</v>
      </c>
      <c r="CE5" s="49" t="s">
        <v>150</v>
      </c>
      <c r="CF5" s="49" t="s">
        <v>151</v>
      </c>
      <c r="CG5" s="49" t="s">
        <v>152</v>
      </c>
      <c r="CH5" s="49" t="s">
        <v>153</v>
      </c>
      <c r="CI5" s="49" t="s">
        <v>154</v>
      </c>
      <c r="CJ5" s="49" t="s">
        <v>155</v>
      </c>
      <c r="CK5" s="49" t="s">
        <v>156</v>
      </c>
      <c r="CL5" s="49" t="s">
        <v>159</v>
      </c>
      <c r="CM5" s="49" t="s">
        <v>160</v>
      </c>
      <c r="CN5" s="49" t="s">
        <v>148</v>
      </c>
      <c r="CO5" s="49" t="s">
        <v>149</v>
      </c>
      <c r="CP5" s="49" t="s">
        <v>150</v>
      </c>
      <c r="CQ5" s="49" t="s">
        <v>151</v>
      </c>
      <c r="CR5" s="49" t="s">
        <v>152</v>
      </c>
      <c r="CS5" s="49" t="s">
        <v>153</v>
      </c>
      <c r="CT5" s="49" t="s">
        <v>154</v>
      </c>
      <c r="CU5" s="49" t="s">
        <v>155</v>
      </c>
      <c r="CV5" s="49" t="s">
        <v>156</v>
      </c>
      <c r="CW5" s="49" t="s">
        <v>159</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161</v>
      </c>
      <c r="ET5" s="49" t="s">
        <v>151</v>
      </c>
      <c r="EU5" s="49" t="s">
        <v>152</v>
      </c>
      <c r="EV5" s="49" t="s">
        <v>153</v>
      </c>
      <c r="EW5" s="49" t="s">
        <v>154</v>
      </c>
      <c r="EX5" s="49" t="s">
        <v>155</v>
      </c>
      <c r="EY5" s="49" t="s">
        <v>162</v>
      </c>
      <c r="EZ5" s="49" t="s">
        <v>163</v>
      </c>
      <c r="FA5" s="49" t="s">
        <v>147</v>
      </c>
      <c r="FB5" s="49" t="s">
        <v>148</v>
      </c>
      <c r="FC5" s="49" t="s">
        <v>149</v>
      </c>
      <c r="FD5" s="49" t="s">
        <v>150</v>
      </c>
      <c r="FE5" s="49" t="s">
        <v>151</v>
      </c>
      <c r="FF5" s="49" t="s">
        <v>152</v>
      </c>
      <c r="FG5" s="49" t="s">
        <v>153</v>
      </c>
      <c r="FH5" s="49" t="s">
        <v>154</v>
      </c>
      <c r="FI5" s="49" t="s">
        <v>155</v>
      </c>
      <c r="FJ5" s="49" t="s">
        <v>156</v>
      </c>
    </row>
    <row r="6" spans="1:166" s="54" customFormat="1">
      <c r="A6" s="35" t="s">
        <v>164</v>
      </c>
      <c r="B6" s="50">
        <f>B8</f>
        <v>2022</v>
      </c>
      <c r="C6" s="50">
        <f t="shared" ref="C6:M6" si="2">C8</f>
        <v>432156</v>
      </c>
      <c r="D6" s="50">
        <f t="shared" si="2"/>
        <v>46</v>
      </c>
      <c r="E6" s="50">
        <f t="shared" si="2"/>
        <v>6</v>
      </c>
      <c r="F6" s="50">
        <f t="shared" si="2"/>
        <v>0</v>
      </c>
      <c r="G6" s="50">
        <f t="shared" si="2"/>
        <v>3</v>
      </c>
      <c r="H6" s="159" t="str">
        <f>IF(H8&lt;&gt;I8,H8,"")&amp;IF(I8&lt;&gt;J8,I8,"")&amp;"　"&amp;J8</f>
        <v>熊本県天草市　国民健康保険　天草市立　新和病院</v>
      </c>
      <c r="I6" s="160"/>
      <c r="J6" s="161"/>
      <c r="K6" s="50" t="str">
        <f t="shared" si="2"/>
        <v>条例全部</v>
      </c>
      <c r="L6" s="50" t="str">
        <f t="shared" si="2"/>
        <v>病院事業</v>
      </c>
      <c r="M6" s="50" t="str">
        <f t="shared" si="2"/>
        <v>一般病院</v>
      </c>
      <c r="N6" s="50" t="str">
        <f>N8</f>
        <v>50床未満</v>
      </c>
      <c r="O6" s="50" t="str">
        <f>O8</f>
        <v>自治体職員 民間企業出身</v>
      </c>
      <c r="P6" s="50" t="str">
        <f>P8</f>
        <v>直営</v>
      </c>
      <c r="Q6" s="51">
        <f t="shared" ref="Q6:AH6" si="3">Q8</f>
        <v>5</v>
      </c>
      <c r="R6" s="50" t="str">
        <f t="shared" si="3"/>
        <v>-</v>
      </c>
      <c r="S6" s="50" t="str">
        <f t="shared" si="3"/>
        <v>訓</v>
      </c>
      <c r="T6" s="50" t="str">
        <f t="shared" si="3"/>
        <v>救</v>
      </c>
      <c r="U6" s="51">
        <f>U8</f>
        <v>75101</v>
      </c>
      <c r="V6" s="51">
        <f>V8</f>
        <v>3140</v>
      </c>
      <c r="W6" s="50" t="str">
        <f>W8</f>
        <v>第２種該当</v>
      </c>
      <c r="X6" s="50" t="str">
        <f t="shared" ref="X6" si="4">X8</f>
        <v>-</v>
      </c>
      <c r="Y6" s="50" t="str">
        <f t="shared" si="3"/>
        <v>１５：１</v>
      </c>
      <c r="Z6" s="51">
        <f t="shared" si="3"/>
        <v>30</v>
      </c>
      <c r="AA6" s="51" t="str">
        <f t="shared" si="3"/>
        <v>-</v>
      </c>
      <c r="AB6" s="51" t="str">
        <f t="shared" si="3"/>
        <v>-</v>
      </c>
      <c r="AC6" s="51" t="str">
        <f t="shared" si="3"/>
        <v>-</v>
      </c>
      <c r="AD6" s="51" t="str">
        <f t="shared" si="3"/>
        <v>-</v>
      </c>
      <c r="AE6" s="51">
        <f t="shared" si="3"/>
        <v>30</v>
      </c>
      <c r="AF6" s="51">
        <f t="shared" si="3"/>
        <v>30</v>
      </c>
      <c r="AG6" s="51" t="str">
        <f t="shared" si="3"/>
        <v>-</v>
      </c>
      <c r="AH6" s="51">
        <f t="shared" si="3"/>
        <v>30</v>
      </c>
      <c r="AI6" s="52">
        <f>IF(AI8="-",NA(),AI8)</f>
        <v>96.9</v>
      </c>
      <c r="AJ6" s="52">
        <f t="shared" ref="AJ6:AR6" si="5">IF(AJ8="-",NA(),AJ8)</f>
        <v>95.5</v>
      </c>
      <c r="AK6" s="52">
        <f t="shared" si="5"/>
        <v>96.5</v>
      </c>
      <c r="AL6" s="52">
        <f t="shared" si="5"/>
        <v>86.6</v>
      </c>
      <c r="AM6" s="52">
        <f t="shared" si="5"/>
        <v>89.5</v>
      </c>
      <c r="AN6" s="52">
        <f t="shared" si="5"/>
        <v>96.1</v>
      </c>
      <c r="AO6" s="52">
        <f t="shared" si="5"/>
        <v>96.7</v>
      </c>
      <c r="AP6" s="52">
        <f t="shared" si="5"/>
        <v>98</v>
      </c>
      <c r="AQ6" s="52">
        <f t="shared" si="5"/>
        <v>101.9</v>
      </c>
      <c r="AR6" s="52">
        <f t="shared" si="5"/>
        <v>100.9</v>
      </c>
      <c r="AS6" s="52" t="str">
        <f>IF(AS8="-","【-】","【"&amp;SUBSTITUTE(TEXT(AS8,"#,##0.0"),"-","△")&amp;"】")</f>
        <v>【103.5】</v>
      </c>
      <c r="AT6" s="52">
        <f>IF(AT8="-",NA(),AT8)</f>
        <v>84.2</v>
      </c>
      <c r="AU6" s="52">
        <f t="shared" ref="AU6:BC6" si="6">IF(AU8="-",NA(),AU8)</f>
        <v>81.900000000000006</v>
      </c>
      <c r="AV6" s="52">
        <f t="shared" si="6"/>
        <v>74.7</v>
      </c>
      <c r="AW6" s="52">
        <f t="shared" si="6"/>
        <v>69.5</v>
      </c>
      <c r="AX6" s="52">
        <f t="shared" si="6"/>
        <v>72.3</v>
      </c>
      <c r="AY6" s="52">
        <f t="shared" si="6"/>
        <v>66.8</v>
      </c>
      <c r="AZ6" s="52">
        <f t="shared" si="6"/>
        <v>67.8</v>
      </c>
      <c r="BA6" s="52">
        <f t="shared" si="6"/>
        <v>65</v>
      </c>
      <c r="BB6" s="52">
        <f t="shared" si="6"/>
        <v>67.599999999999994</v>
      </c>
      <c r="BC6" s="52">
        <f t="shared" si="6"/>
        <v>65.8</v>
      </c>
      <c r="BD6" s="52" t="str">
        <f>IF(BD8="-","【-】","【"&amp;SUBSTITUTE(TEXT(BD8,"#,##0.0"),"-","△")&amp;"】")</f>
        <v>【86.4】</v>
      </c>
      <c r="BE6" s="52">
        <f>IF(BE8="-",NA(),BE8)</f>
        <v>80.599999999999994</v>
      </c>
      <c r="BF6" s="52">
        <f t="shared" ref="BF6:BN6" si="7">IF(BF8="-",NA(),BF8)</f>
        <v>78.099999999999994</v>
      </c>
      <c r="BG6" s="52">
        <f t="shared" si="7"/>
        <v>68.900000000000006</v>
      </c>
      <c r="BH6" s="52">
        <f t="shared" si="7"/>
        <v>63.4</v>
      </c>
      <c r="BI6" s="52">
        <f t="shared" si="7"/>
        <v>66.599999999999994</v>
      </c>
      <c r="BJ6" s="52">
        <f t="shared" si="7"/>
        <v>62.4</v>
      </c>
      <c r="BK6" s="52">
        <f t="shared" si="7"/>
        <v>62.9</v>
      </c>
      <c r="BL6" s="52">
        <f t="shared" si="7"/>
        <v>60.3</v>
      </c>
      <c r="BM6" s="52">
        <f t="shared" si="7"/>
        <v>63.2</v>
      </c>
      <c r="BN6" s="52">
        <f t="shared" si="7"/>
        <v>61.4</v>
      </c>
      <c r="BO6" s="52" t="str">
        <f>IF(BO8="-","【-】","【"&amp;SUBSTITUTE(TEXT(BO8,"#,##0.0"),"-","△")&amp;"】")</f>
        <v>【83.7】</v>
      </c>
      <c r="BP6" s="52">
        <f>IF(BP8="-",NA(),BP8)</f>
        <v>95.3</v>
      </c>
      <c r="BQ6" s="52">
        <f t="shared" ref="BQ6:BY6" si="8">IF(BQ8="-",NA(),BQ8)</f>
        <v>89</v>
      </c>
      <c r="BR6" s="52">
        <f t="shared" si="8"/>
        <v>74.3</v>
      </c>
      <c r="BS6" s="52">
        <f t="shared" si="8"/>
        <v>74.5</v>
      </c>
      <c r="BT6" s="52">
        <f t="shared" si="8"/>
        <v>82.9</v>
      </c>
      <c r="BU6" s="52">
        <f t="shared" si="8"/>
        <v>59.4</v>
      </c>
      <c r="BV6" s="52">
        <f t="shared" si="8"/>
        <v>61.4</v>
      </c>
      <c r="BW6" s="52">
        <f t="shared" si="8"/>
        <v>55.9</v>
      </c>
      <c r="BX6" s="52">
        <f t="shared" si="8"/>
        <v>56.5</v>
      </c>
      <c r="BY6" s="52">
        <f t="shared" si="8"/>
        <v>53.9</v>
      </c>
      <c r="BZ6" s="52" t="str">
        <f>IF(BZ8="-","【-】","【"&amp;SUBSTITUTE(TEXT(BZ8,"#,##0.0"),"-","△")&amp;"】")</f>
        <v>【66.8】</v>
      </c>
      <c r="CA6" s="53">
        <f>IF(CA8="-",NA(),CA8)</f>
        <v>17068</v>
      </c>
      <c r="CB6" s="53">
        <f t="shared" ref="CB6:CJ6" si="9">IF(CB8="-",NA(),CB8)</f>
        <v>18132</v>
      </c>
      <c r="CC6" s="53">
        <f t="shared" si="9"/>
        <v>19673</v>
      </c>
      <c r="CD6" s="53">
        <f t="shared" si="9"/>
        <v>22023</v>
      </c>
      <c r="CE6" s="53">
        <f t="shared" si="9"/>
        <v>21586</v>
      </c>
      <c r="CF6" s="53">
        <f t="shared" si="9"/>
        <v>26485</v>
      </c>
      <c r="CG6" s="53">
        <f t="shared" si="9"/>
        <v>27761</v>
      </c>
      <c r="CH6" s="53">
        <f t="shared" si="9"/>
        <v>29162</v>
      </c>
      <c r="CI6" s="53">
        <f t="shared" si="9"/>
        <v>29802</v>
      </c>
      <c r="CJ6" s="53">
        <f t="shared" si="9"/>
        <v>30895</v>
      </c>
      <c r="CK6" s="52" t="str">
        <f>IF(CK8="-","【-】","【"&amp;SUBSTITUTE(TEXT(CK8,"#,##0"),"-","△")&amp;"】")</f>
        <v>【61,837】</v>
      </c>
      <c r="CL6" s="53">
        <f>IF(CL8="-",NA(),CL8)</f>
        <v>6186</v>
      </c>
      <c r="CM6" s="53">
        <f t="shared" ref="CM6:CU6" si="10">IF(CM8="-",NA(),CM8)</f>
        <v>6148</v>
      </c>
      <c r="CN6" s="53">
        <f t="shared" si="10"/>
        <v>6278</v>
      </c>
      <c r="CO6" s="53">
        <f t="shared" si="10"/>
        <v>6172</v>
      </c>
      <c r="CP6" s="53">
        <f t="shared" si="10"/>
        <v>6559</v>
      </c>
      <c r="CQ6" s="53">
        <f t="shared" si="10"/>
        <v>8109</v>
      </c>
      <c r="CR6" s="53">
        <f t="shared" si="10"/>
        <v>8307</v>
      </c>
      <c r="CS6" s="53">
        <f t="shared" si="10"/>
        <v>8904</v>
      </c>
      <c r="CT6" s="53">
        <f t="shared" si="10"/>
        <v>9068</v>
      </c>
      <c r="CU6" s="53">
        <f t="shared" si="10"/>
        <v>9435</v>
      </c>
      <c r="CV6" s="52" t="str">
        <f>IF(CV8="-","【-】","【"&amp;SUBSTITUTE(TEXT(CV8,"#,##0"),"-","△")&amp;"】")</f>
        <v>【17,600】</v>
      </c>
      <c r="CW6" s="52">
        <f>IF(CW8="-",NA(),CW8)</f>
        <v>86.6</v>
      </c>
      <c r="CX6" s="52">
        <f t="shared" ref="CX6:DF6" si="11">IF(CX8="-",NA(),CX8)</f>
        <v>88.9</v>
      </c>
      <c r="CY6" s="52">
        <f t="shared" si="11"/>
        <v>100.2</v>
      </c>
      <c r="CZ6" s="52">
        <f t="shared" si="11"/>
        <v>108.4</v>
      </c>
      <c r="DA6" s="52">
        <f t="shared" si="11"/>
        <v>102.1</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12.1</v>
      </c>
      <c r="DI6" s="52">
        <f t="shared" ref="DI6:DQ6" si="12">IF(DI8="-",NA(),DI8)</f>
        <v>11.7</v>
      </c>
      <c r="DJ6" s="52">
        <f t="shared" si="12"/>
        <v>11.4</v>
      </c>
      <c r="DK6" s="52">
        <f t="shared" si="12"/>
        <v>10.7</v>
      </c>
      <c r="DL6" s="52">
        <f t="shared" si="12"/>
        <v>10</v>
      </c>
      <c r="DM6" s="52">
        <f t="shared" si="12"/>
        <v>16</v>
      </c>
      <c r="DN6" s="52">
        <f t="shared" si="12"/>
        <v>16</v>
      </c>
      <c r="DO6" s="52">
        <f t="shared" si="12"/>
        <v>15.9</v>
      </c>
      <c r="DP6" s="52">
        <f t="shared" si="12"/>
        <v>14.9</v>
      </c>
      <c r="DQ6" s="52">
        <f t="shared" si="12"/>
        <v>15.6</v>
      </c>
      <c r="DR6" s="52" t="str">
        <f>IF(DR8="-","【-】","【"&amp;SUBSTITUTE(TEXT(DR8,"#,##0.0"),"-","△")&amp;"】")</f>
        <v>【25.1】</v>
      </c>
      <c r="DS6" s="52">
        <f>IF(DS8="-",NA(),DS8)</f>
        <v>0</v>
      </c>
      <c r="DT6" s="52">
        <f t="shared" ref="DT6:EB6" si="13">IF(DT8="-",NA(),DT8)</f>
        <v>0</v>
      </c>
      <c r="DU6" s="52">
        <f t="shared" si="13"/>
        <v>0</v>
      </c>
      <c r="DV6" s="52">
        <f t="shared" si="13"/>
        <v>1.7</v>
      </c>
      <c r="DW6" s="52">
        <f t="shared" si="13"/>
        <v>16.5</v>
      </c>
      <c r="DX6" s="52">
        <f t="shared" si="13"/>
        <v>118.7</v>
      </c>
      <c r="DY6" s="52">
        <f t="shared" si="13"/>
        <v>121.7</v>
      </c>
      <c r="DZ6" s="52">
        <f t="shared" si="13"/>
        <v>132.30000000000001</v>
      </c>
      <c r="EA6" s="52">
        <f t="shared" si="13"/>
        <v>141.6</v>
      </c>
      <c r="EB6" s="52">
        <f t="shared" si="13"/>
        <v>141.5</v>
      </c>
      <c r="EC6" s="52" t="str">
        <f>IF(EC8="-","【-】","【"&amp;SUBSTITUTE(TEXT(EC8,"#,##0.0"),"-","△")&amp;"】")</f>
        <v>【63.0】</v>
      </c>
      <c r="ED6" s="52">
        <f>IF(ED8="-",NA(),ED8)</f>
        <v>46.3</v>
      </c>
      <c r="EE6" s="52">
        <f t="shared" ref="EE6:EM6" si="14">IF(EE8="-",NA(),EE8)</f>
        <v>47.2</v>
      </c>
      <c r="EF6" s="52">
        <f t="shared" si="14"/>
        <v>48.9</v>
      </c>
      <c r="EG6" s="52">
        <f t="shared" si="14"/>
        <v>47</v>
      </c>
      <c r="EH6" s="52">
        <f t="shared" si="14"/>
        <v>48.1</v>
      </c>
      <c r="EI6" s="52">
        <f t="shared" si="14"/>
        <v>54.2</v>
      </c>
      <c r="EJ6" s="52">
        <f t="shared" si="14"/>
        <v>55.4</v>
      </c>
      <c r="EK6" s="52">
        <f t="shared" si="14"/>
        <v>57.6</v>
      </c>
      <c r="EL6" s="52">
        <f t="shared" si="14"/>
        <v>56.9</v>
      </c>
      <c r="EM6" s="52">
        <f t="shared" si="14"/>
        <v>57.9</v>
      </c>
      <c r="EN6" s="52" t="str">
        <f>IF(EN8="-","【-】","【"&amp;SUBSTITUTE(TEXT(EN8,"#,##0.0"),"-","△")&amp;"】")</f>
        <v>【56.4】</v>
      </c>
      <c r="EO6" s="52">
        <f>IF(EO8="-",NA(),EO8)</f>
        <v>70.400000000000006</v>
      </c>
      <c r="EP6" s="52">
        <f t="shared" ref="EP6:EX6" si="15">IF(EP8="-",NA(),EP8)</f>
        <v>67.400000000000006</v>
      </c>
      <c r="EQ6" s="52">
        <f t="shared" si="15"/>
        <v>66.900000000000006</v>
      </c>
      <c r="ER6" s="52">
        <f t="shared" si="15"/>
        <v>67.599999999999994</v>
      </c>
      <c r="ES6" s="52">
        <f t="shared" si="15"/>
        <v>64.900000000000006</v>
      </c>
      <c r="ET6" s="52">
        <f t="shared" si="15"/>
        <v>70.2</v>
      </c>
      <c r="EU6" s="52">
        <f t="shared" si="15"/>
        <v>72</v>
      </c>
      <c r="EV6" s="52">
        <f t="shared" si="15"/>
        <v>72.3</v>
      </c>
      <c r="EW6" s="52">
        <f t="shared" si="15"/>
        <v>71.5</v>
      </c>
      <c r="EX6" s="52">
        <f t="shared" si="15"/>
        <v>72.099999999999994</v>
      </c>
      <c r="EY6" s="52" t="str">
        <f>IF(EY8="-","【-】","【"&amp;SUBSTITUTE(TEXT(EY8,"#,##0.0"),"-","△")&amp;"】")</f>
        <v>【70.7】</v>
      </c>
      <c r="EZ6" s="53">
        <f>IF(EZ8="-",NA(),EZ8)</f>
        <v>30917450</v>
      </c>
      <c r="FA6" s="53">
        <f t="shared" ref="FA6:FI6" si="16">IF(FA8="-",NA(),FA8)</f>
        <v>30549700</v>
      </c>
      <c r="FB6" s="53">
        <f t="shared" si="16"/>
        <v>30608575</v>
      </c>
      <c r="FC6" s="53">
        <f t="shared" si="16"/>
        <v>43469133</v>
      </c>
      <c r="FD6" s="53">
        <f t="shared" si="16"/>
        <v>43626233</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c r="A7" s="35" t="s">
        <v>165</v>
      </c>
      <c r="B7" s="50">
        <f t="shared" ref="B7:AH7" si="17">B8</f>
        <v>2022</v>
      </c>
      <c r="C7" s="50">
        <f t="shared" si="17"/>
        <v>432156</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50床未満</v>
      </c>
      <c r="O7" s="50" t="str">
        <f>O8</f>
        <v>自治体職員 民間企業出身</v>
      </c>
      <c r="P7" s="50" t="str">
        <f>P8</f>
        <v>直営</v>
      </c>
      <c r="Q7" s="51">
        <f t="shared" si="17"/>
        <v>5</v>
      </c>
      <c r="R7" s="50" t="str">
        <f t="shared" si="17"/>
        <v>-</v>
      </c>
      <c r="S7" s="50" t="str">
        <f t="shared" si="17"/>
        <v>訓</v>
      </c>
      <c r="T7" s="50" t="str">
        <f t="shared" si="17"/>
        <v>救</v>
      </c>
      <c r="U7" s="51">
        <f>U8</f>
        <v>75101</v>
      </c>
      <c r="V7" s="51">
        <f>V8</f>
        <v>3140</v>
      </c>
      <c r="W7" s="50" t="str">
        <f>W8</f>
        <v>第２種該当</v>
      </c>
      <c r="X7" s="50" t="str">
        <f t="shared" si="17"/>
        <v>-</v>
      </c>
      <c r="Y7" s="50" t="str">
        <f t="shared" si="17"/>
        <v>１５：１</v>
      </c>
      <c r="Z7" s="51">
        <f t="shared" si="17"/>
        <v>30</v>
      </c>
      <c r="AA7" s="51" t="str">
        <f t="shared" si="17"/>
        <v>-</v>
      </c>
      <c r="AB7" s="51" t="str">
        <f t="shared" si="17"/>
        <v>-</v>
      </c>
      <c r="AC7" s="51" t="str">
        <f t="shared" si="17"/>
        <v>-</v>
      </c>
      <c r="AD7" s="51" t="str">
        <f t="shared" si="17"/>
        <v>-</v>
      </c>
      <c r="AE7" s="51">
        <f t="shared" si="17"/>
        <v>30</v>
      </c>
      <c r="AF7" s="51">
        <f t="shared" si="17"/>
        <v>30</v>
      </c>
      <c r="AG7" s="51" t="str">
        <f t="shared" si="17"/>
        <v>-</v>
      </c>
      <c r="AH7" s="51">
        <f t="shared" si="17"/>
        <v>30</v>
      </c>
      <c r="AI7" s="52">
        <f>AI8</f>
        <v>96.9</v>
      </c>
      <c r="AJ7" s="52">
        <f t="shared" ref="AJ7:AR7" si="18">AJ8</f>
        <v>95.5</v>
      </c>
      <c r="AK7" s="52">
        <f t="shared" si="18"/>
        <v>96.5</v>
      </c>
      <c r="AL7" s="52">
        <f t="shared" si="18"/>
        <v>86.6</v>
      </c>
      <c r="AM7" s="52">
        <f t="shared" si="18"/>
        <v>89.5</v>
      </c>
      <c r="AN7" s="52">
        <f t="shared" si="18"/>
        <v>96.1</v>
      </c>
      <c r="AO7" s="52">
        <f t="shared" si="18"/>
        <v>96.7</v>
      </c>
      <c r="AP7" s="52">
        <f t="shared" si="18"/>
        <v>98</v>
      </c>
      <c r="AQ7" s="52">
        <f t="shared" si="18"/>
        <v>101.9</v>
      </c>
      <c r="AR7" s="52">
        <f t="shared" si="18"/>
        <v>100.9</v>
      </c>
      <c r="AS7" s="52"/>
      <c r="AT7" s="52">
        <f>AT8</f>
        <v>84.2</v>
      </c>
      <c r="AU7" s="52">
        <f t="shared" ref="AU7:BC7" si="19">AU8</f>
        <v>81.900000000000006</v>
      </c>
      <c r="AV7" s="52">
        <f t="shared" si="19"/>
        <v>74.7</v>
      </c>
      <c r="AW7" s="52">
        <f t="shared" si="19"/>
        <v>69.5</v>
      </c>
      <c r="AX7" s="52">
        <f t="shared" si="19"/>
        <v>72.3</v>
      </c>
      <c r="AY7" s="52">
        <f t="shared" si="19"/>
        <v>66.8</v>
      </c>
      <c r="AZ7" s="52">
        <f t="shared" si="19"/>
        <v>67.8</v>
      </c>
      <c r="BA7" s="52">
        <f t="shared" si="19"/>
        <v>65</v>
      </c>
      <c r="BB7" s="52">
        <f t="shared" si="19"/>
        <v>67.599999999999994</v>
      </c>
      <c r="BC7" s="52">
        <f t="shared" si="19"/>
        <v>65.8</v>
      </c>
      <c r="BD7" s="52"/>
      <c r="BE7" s="52">
        <f>BE8</f>
        <v>80.599999999999994</v>
      </c>
      <c r="BF7" s="52">
        <f t="shared" ref="BF7:BN7" si="20">BF8</f>
        <v>78.099999999999994</v>
      </c>
      <c r="BG7" s="52">
        <f t="shared" si="20"/>
        <v>68.900000000000006</v>
      </c>
      <c r="BH7" s="52">
        <f t="shared" si="20"/>
        <v>63.4</v>
      </c>
      <c r="BI7" s="52">
        <f t="shared" si="20"/>
        <v>66.599999999999994</v>
      </c>
      <c r="BJ7" s="52">
        <f t="shared" si="20"/>
        <v>62.4</v>
      </c>
      <c r="BK7" s="52">
        <f t="shared" si="20"/>
        <v>62.9</v>
      </c>
      <c r="BL7" s="52">
        <f t="shared" si="20"/>
        <v>60.3</v>
      </c>
      <c r="BM7" s="52">
        <f t="shared" si="20"/>
        <v>63.2</v>
      </c>
      <c r="BN7" s="52">
        <f t="shared" si="20"/>
        <v>61.4</v>
      </c>
      <c r="BO7" s="52"/>
      <c r="BP7" s="52">
        <f>BP8</f>
        <v>95.3</v>
      </c>
      <c r="BQ7" s="52">
        <f t="shared" ref="BQ7:BY7" si="21">BQ8</f>
        <v>89</v>
      </c>
      <c r="BR7" s="52">
        <f t="shared" si="21"/>
        <v>74.3</v>
      </c>
      <c r="BS7" s="52">
        <f t="shared" si="21"/>
        <v>74.5</v>
      </c>
      <c r="BT7" s="52">
        <f t="shared" si="21"/>
        <v>82.9</v>
      </c>
      <c r="BU7" s="52">
        <f t="shared" si="21"/>
        <v>59.4</v>
      </c>
      <c r="BV7" s="52">
        <f t="shared" si="21"/>
        <v>61.4</v>
      </c>
      <c r="BW7" s="52">
        <f t="shared" si="21"/>
        <v>55.9</v>
      </c>
      <c r="BX7" s="52">
        <f t="shared" si="21"/>
        <v>56.5</v>
      </c>
      <c r="BY7" s="52">
        <f t="shared" si="21"/>
        <v>53.9</v>
      </c>
      <c r="BZ7" s="52"/>
      <c r="CA7" s="53">
        <f>CA8</f>
        <v>17068</v>
      </c>
      <c r="CB7" s="53">
        <f t="shared" ref="CB7:CJ7" si="22">CB8</f>
        <v>18132</v>
      </c>
      <c r="CC7" s="53">
        <f t="shared" si="22"/>
        <v>19673</v>
      </c>
      <c r="CD7" s="53">
        <f t="shared" si="22"/>
        <v>22023</v>
      </c>
      <c r="CE7" s="53">
        <f t="shared" si="22"/>
        <v>21586</v>
      </c>
      <c r="CF7" s="53">
        <f t="shared" si="22"/>
        <v>26485</v>
      </c>
      <c r="CG7" s="53">
        <f t="shared" si="22"/>
        <v>27761</v>
      </c>
      <c r="CH7" s="53">
        <f t="shared" si="22"/>
        <v>29162</v>
      </c>
      <c r="CI7" s="53">
        <f t="shared" si="22"/>
        <v>29802</v>
      </c>
      <c r="CJ7" s="53">
        <f t="shared" si="22"/>
        <v>30895</v>
      </c>
      <c r="CK7" s="52"/>
      <c r="CL7" s="53">
        <f>CL8</f>
        <v>6186</v>
      </c>
      <c r="CM7" s="53">
        <f t="shared" ref="CM7:CU7" si="23">CM8</f>
        <v>6148</v>
      </c>
      <c r="CN7" s="53">
        <f t="shared" si="23"/>
        <v>6278</v>
      </c>
      <c r="CO7" s="53">
        <f t="shared" si="23"/>
        <v>6172</v>
      </c>
      <c r="CP7" s="53">
        <f t="shared" si="23"/>
        <v>6559</v>
      </c>
      <c r="CQ7" s="53">
        <f t="shared" si="23"/>
        <v>8109</v>
      </c>
      <c r="CR7" s="53">
        <f t="shared" si="23"/>
        <v>8307</v>
      </c>
      <c r="CS7" s="53">
        <f t="shared" si="23"/>
        <v>8904</v>
      </c>
      <c r="CT7" s="53">
        <f t="shared" si="23"/>
        <v>9068</v>
      </c>
      <c r="CU7" s="53">
        <f t="shared" si="23"/>
        <v>9435</v>
      </c>
      <c r="CV7" s="52"/>
      <c r="CW7" s="52">
        <f>CW8</f>
        <v>86.6</v>
      </c>
      <c r="CX7" s="52">
        <f t="shared" ref="CX7:DF7" si="24">CX8</f>
        <v>88.9</v>
      </c>
      <c r="CY7" s="52">
        <f t="shared" si="24"/>
        <v>100.2</v>
      </c>
      <c r="CZ7" s="52">
        <f t="shared" si="24"/>
        <v>108.4</v>
      </c>
      <c r="DA7" s="52">
        <f t="shared" si="24"/>
        <v>102.1</v>
      </c>
      <c r="DB7" s="52">
        <f t="shared" si="24"/>
        <v>81.599999999999994</v>
      </c>
      <c r="DC7" s="52">
        <f t="shared" si="24"/>
        <v>80.099999999999994</v>
      </c>
      <c r="DD7" s="52">
        <f t="shared" si="24"/>
        <v>87.1</v>
      </c>
      <c r="DE7" s="52">
        <f t="shared" si="24"/>
        <v>84.5</v>
      </c>
      <c r="DF7" s="52">
        <f t="shared" si="24"/>
        <v>86</v>
      </c>
      <c r="DG7" s="52"/>
      <c r="DH7" s="52">
        <f>DH8</f>
        <v>12.1</v>
      </c>
      <c r="DI7" s="52">
        <f t="shared" ref="DI7:DQ7" si="25">DI8</f>
        <v>11.7</v>
      </c>
      <c r="DJ7" s="52">
        <f t="shared" si="25"/>
        <v>11.4</v>
      </c>
      <c r="DK7" s="52">
        <f t="shared" si="25"/>
        <v>10.7</v>
      </c>
      <c r="DL7" s="52">
        <f t="shared" si="25"/>
        <v>10</v>
      </c>
      <c r="DM7" s="52">
        <f t="shared" si="25"/>
        <v>16</v>
      </c>
      <c r="DN7" s="52">
        <f t="shared" si="25"/>
        <v>16</v>
      </c>
      <c r="DO7" s="52">
        <f t="shared" si="25"/>
        <v>15.9</v>
      </c>
      <c r="DP7" s="52">
        <f t="shared" si="25"/>
        <v>14.9</v>
      </c>
      <c r="DQ7" s="52">
        <f t="shared" si="25"/>
        <v>15.6</v>
      </c>
      <c r="DR7" s="52"/>
      <c r="DS7" s="52">
        <f>DS8</f>
        <v>0</v>
      </c>
      <c r="DT7" s="52">
        <f t="shared" ref="DT7:EB7" si="26">DT8</f>
        <v>0</v>
      </c>
      <c r="DU7" s="52">
        <f t="shared" si="26"/>
        <v>0</v>
      </c>
      <c r="DV7" s="52">
        <f t="shared" si="26"/>
        <v>1.7</v>
      </c>
      <c r="DW7" s="52">
        <f t="shared" si="26"/>
        <v>16.5</v>
      </c>
      <c r="DX7" s="52">
        <f t="shared" si="26"/>
        <v>118.7</v>
      </c>
      <c r="DY7" s="52">
        <f t="shared" si="26"/>
        <v>121.7</v>
      </c>
      <c r="DZ7" s="52">
        <f t="shared" si="26"/>
        <v>132.30000000000001</v>
      </c>
      <c r="EA7" s="52">
        <f t="shared" si="26"/>
        <v>141.6</v>
      </c>
      <c r="EB7" s="52">
        <f t="shared" si="26"/>
        <v>141.5</v>
      </c>
      <c r="EC7" s="52"/>
      <c r="ED7" s="52">
        <f>ED8</f>
        <v>46.3</v>
      </c>
      <c r="EE7" s="52">
        <f t="shared" ref="EE7:EM7" si="27">EE8</f>
        <v>47.2</v>
      </c>
      <c r="EF7" s="52">
        <f t="shared" si="27"/>
        <v>48.9</v>
      </c>
      <c r="EG7" s="52">
        <f t="shared" si="27"/>
        <v>47</v>
      </c>
      <c r="EH7" s="52">
        <f t="shared" si="27"/>
        <v>48.1</v>
      </c>
      <c r="EI7" s="52">
        <f t="shared" si="27"/>
        <v>54.2</v>
      </c>
      <c r="EJ7" s="52">
        <f t="shared" si="27"/>
        <v>55.4</v>
      </c>
      <c r="EK7" s="52">
        <f t="shared" si="27"/>
        <v>57.6</v>
      </c>
      <c r="EL7" s="52">
        <f t="shared" si="27"/>
        <v>56.9</v>
      </c>
      <c r="EM7" s="52">
        <f t="shared" si="27"/>
        <v>57.9</v>
      </c>
      <c r="EN7" s="52"/>
      <c r="EO7" s="52">
        <f>EO8</f>
        <v>70.400000000000006</v>
      </c>
      <c r="EP7" s="52">
        <f t="shared" ref="EP7:EX7" si="28">EP8</f>
        <v>67.400000000000006</v>
      </c>
      <c r="EQ7" s="52">
        <f t="shared" si="28"/>
        <v>66.900000000000006</v>
      </c>
      <c r="ER7" s="52">
        <f t="shared" si="28"/>
        <v>67.599999999999994</v>
      </c>
      <c r="ES7" s="52">
        <f t="shared" si="28"/>
        <v>64.900000000000006</v>
      </c>
      <c r="ET7" s="52">
        <f t="shared" si="28"/>
        <v>70.2</v>
      </c>
      <c r="EU7" s="52">
        <f t="shared" si="28"/>
        <v>72</v>
      </c>
      <c r="EV7" s="52">
        <f t="shared" si="28"/>
        <v>72.3</v>
      </c>
      <c r="EW7" s="52">
        <f t="shared" si="28"/>
        <v>71.5</v>
      </c>
      <c r="EX7" s="52">
        <f t="shared" si="28"/>
        <v>72.099999999999994</v>
      </c>
      <c r="EY7" s="52"/>
      <c r="EZ7" s="53">
        <f>EZ8</f>
        <v>30917450</v>
      </c>
      <c r="FA7" s="53">
        <f t="shared" ref="FA7:FI7" si="29">FA8</f>
        <v>30549700</v>
      </c>
      <c r="FB7" s="53">
        <f t="shared" si="29"/>
        <v>30608575</v>
      </c>
      <c r="FC7" s="53">
        <f t="shared" si="29"/>
        <v>43469133</v>
      </c>
      <c r="FD7" s="53">
        <f t="shared" si="29"/>
        <v>43626233</v>
      </c>
      <c r="FE7" s="53">
        <f t="shared" si="29"/>
        <v>45346697</v>
      </c>
      <c r="FF7" s="53">
        <f t="shared" si="29"/>
        <v>44774257</v>
      </c>
      <c r="FG7" s="53">
        <f t="shared" si="29"/>
        <v>46069366</v>
      </c>
      <c r="FH7" s="53">
        <f t="shared" si="29"/>
        <v>47725874</v>
      </c>
      <c r="FI7" s="53">
        <f t="shared" si="29"/>
        <v>49580743</v>
      </c>
      <c r="FJ7" s="53"/>
    </row>
    <row r="8" spans="1:166" s="54" customFormat="1">
      <c r="A8" s="35"/>
      <c r="B8" s="55">
        <v>2022</v>
      </c>
      <c r="C8" s="55">
        <v>432156</v>
      </c>
      <c r="D8" s="55">
        <v>46</v>
      </c>
      <c r="E8" s="55">
        <v>6</v>
      </c>
      <c r="F8" s="55">
        <v>0</v>
      </c>
      <c r="G8" s="55">
        <v>3</v>
      </c>
      <c r="H8" s="55" t="s">
        <v>166</v>
      </c>
      <c r="I8" s="55" t="s">
        <v>167</v>
      </c>
      <c r="J8" s="55" t="s">
        <v>168</v>
      </c>
      <c r="K8" s="55" t="s">
        <v>169</v>
      </c>
      <c r="L8" s="55" t="s">
        <v>170</v>
      </c>
      <c r="M8" s="55" t="s">
        <v>171</v>
      </c>
      <c r="N8" s="55" t="s">
        <v>172</v>
      </c>
      <c r="O8" s="55" t="s">
        <v>173</v>
      </c>
      <c r="P8" s="55" t="s">
        <v>174</v>
      </c>
      <c r="Q8" s="56">
        <v>5</v>
      </c>
      <c r="R8" s="55" t="s">
        <v>40</v>
      </c>
      <c r="S8" s="55" t="s">
        <v>175</v>
      </c>
      <c r="T8" s="55" t="s">
        <v>176</v>
      </c>
      <c r="U8" s="56">
        <v>75101</v>
      </c>
      <c r="V8" s="56">
        <v>3140</v>
      </c>
      <c r="W8" s="55" t="s">
        <v>177</v>
      </c>
      <c r="X8" s="55" t="s">
        <v>40</v>
      </c>
      <c r="Y8" s="57" t="s">
        <v>178</v>
      </c>
      <c r="Z8" s="56">
        <v>30</v>
      </c>
      <c r="AA8" s="56" t="s">
        <v>40</v>
      </c>
      <c r="AB8" s="56" t="s">
        <v>40</v>
      </c>
      <c r="AC8" s="56" t="s">
        <v>40</v>
      </c>
      <c r="AD8" s="56" t="s">
        <v>40</v>
      </c>
      <c r="AE8" s="56">
        <v>30</v>
      </c>
      <c r="AF8" s="56">
        <v>30</v>
      </c>
      <c r="AG8" s="56" t="s">
        <v>40</v>
      </c>
      <c r="AH8" s="56">
        <v>30</v>
      </c>
      <c r="AI8" s="58">
        <v>96.9</v>
      </c>
      <c r="AJ8" s="58">
        <v>95.5</v>
      </c>
      <c r="AK8" s="58">
        <v>96.5</v>
      </c>
      <c r="AL8" s="58">
        <v>86.6</v>
      </c>
      <c r="AM8" s="58">
        <v>89.5</v>
      </c>
      <c r="AN8" s="58">
        <v>96.1</v>
      </c>
      <c r="AO8" s="58">
        <v>96.7</v>
      </c>
      <c r="AP8" s="58">
        <v>98</v>
      </c>
      <c r="AQ8" s="58">
        <v>101.9</v>
      </c>
      <c r="AR8" s="58">
        <v>100.9</v>
      </c>
      <c r="AS8" s="58">
        <v>103.5</v>
      </c>
      <c r="AT8" s="58">
        <v>84.2</v>
      </c>
      <c r="AU8" s="58">
        <v>81.900000000000006</v>
      </c>
      <c r="AV8" s="58">
        <v>74.7</v>
      </c>
      <c r="AW8" s="58">
        <v>69.5</v>
      </c>
      <c r="AX8" s="58">
        <v>72.3</v>
      </c>
      <c r="AY8" s="58">
        <v>66.8</v>
      </c>
      <c r="AZ8" s="58">
        <v>67.8</v>
      </c>
      <c r="BA8" s="58">
        <v>65</v>
      </c>
      <c r="BB8" s="58">
        <v>67.599999999999994</v>
      </c>
      <c r="BC8" s="58">
        <v>65.8</v>
      </c>
      <c r="BD8" s="58">
        <v>86.4</v>
      </c>
      <c r="BE8" s="59">
        <v>80.599999999999994</v>
      </c>
      <c r="BF8" s="59">
        <v>78.099999999999994</v>
      </c>
      <c r="BG8" s="59">
        <v>68.900000000000006</v>
      </c>
      <c r="BH8" s="59">
        <v>63.4</v>
      </c>
      <c r="BI8" s="59">
        <v>66.599999999999994</v>
      </c>
      <c r="BJ8" s="59">
        <v>62.4</v>
      </c>
      <c r="BK8" s="59">
        <v>62.9</v>
      </c>
      <c r="BL8" s="59">
        <v>60.3</v>
      </c>
      <c r="BM8" s="59">
        <v>63.2</v>
      </c>
      <c r="BN8" s="59">
        <v>61.4</v>
      </c>
      <c r="BO8" s="59">
        <v>83.7</v>
      </c>
      <c r="BP8" s="58">
        <v>95.3</v>
      </c>
      <c r="BQ8" s="58">
        <v>89</v>
      </c>
      <c r="BR8" s="58">
        <v>74.3</v>
      </c>
      <c r="BS8" s="58">
        <v>74.5</v>
      </c>
      <c r="BT8" s="58">
        <v>82.9</v>
      </c>
      <c r="BU8" s="58">
        <v>59.4</v>
      </c>
      <c r="BV8" s="58">
        <v>61.4</v>
      </c>
      <c r="BW8" s="58">
        <v>55.9</v>
      </c>
      <c r="BX8" s="58">
        <v>56.5</v>
      </c>
      <c r="BY8" s="58">
        <v>53.9</v>
      </c>
      <c r="BZ8" s="58">
        <v>66.8</v>
      </c>
      <c r="CA8" s="59">
        <v>17068</v>
      </c>
      <c r="CB8" s="59">
        <v>18132</v>
      </c>
      <c r="CC8" s="59">
        <v>19673</v>
      </c>
      <c r="CD8" s="59">
        <v>22023</v>
      </c>
      <c r="CE8" s="59">
        <v>21586</v>
      </c>
      <c r="CF8" s="59">
        <v>26485</v>
      </c>
      <c r="CG8" s="59">
        <v>27761</v>
      </c>
      <c r="CH8" s="59">
        <v>29162</v>
      </c>
      <c r="CI8" s="59">
        <v>29802</v>
      </c>
      <c r="CJ8" s="59">
        <v>30895</v>
      </c>
      <c r="CK8" s="58">
        <v>61837</v>
      </c>
      <c r="CL8" s="59">
        <v>6186</v>
      </c>
      <c r="CM8" s="59">
        <v>6148</v>
      </c>
      <c r="CN8" s="59">
        <v>6278</v>
      </c>
      <c r="CO8" s="59">
        <v>6172</v>
      </c>
      <c r="CP8" s="59">
        <v>6559</v>
      </c>
      <c r="CQ8" s="59">
        <v>8109</v>
      </c>
      <c r="CR8" s="59">
        <v>8307</v>
      </c>
      <c r="CS8" s="59">
        <v>8904</v>
      </c>
      <c r="CT8" s="59">
        <v>9068</v>
      </c>
      <c r="CU8" s="59">
        <v>9435</v>
      </c>
      <c r="CV8" s="58">
        <v>17600</v>
      </c>
      <c r="CW8" s="59">
        <v>86.6</v>
      </c>
      <c r="CX8" s="59">
        <v>88.9</v>
      </c>
      <c r="CY8" s="59">
        <v>100.2</v>
      </c>
      <c r="CZ8" s="59">
        <v>108.4</v>
      </c>
      <c r="DA8" s="59">
        <v>102.1</v>
      </c>
      <c r="DB8" s="59">
        <v>81.599999999999994</v>
      </c>
      <c r="DC8" s="59">
        <v>80.099999999999994</v>
      </c>
      <c r="DD8" s="59">
        <v>87.1</v>
      </c>
      <c r="DE8" s="59">
        <v>84.5</v>
      </c>
      <c r="DF8" s="59">
        <v>86</v>
      </c>
      <c r="DG8" s="59">
        <v>55.6</v>
      </c>
      <c r="DH8" s="59">
        <v>12.1</v>
      </c>
      <c r="DI8" s="59">
        <v>11.7</v>
      </c>
      <c r="DJ8" s="59">
        <v>11.4</v>
      </c>
      <c r="DK8" s="59">
        <v>10.7</v>
      </c>
      <c r="DL8" s="59">
        <v>10</v>
      </c>
      <c r="DM8" s="59">
        <v>16</v>
      </c>
      <c r="DN8" s="59">
        <v>16</v>
      </c>
      <c r="DO8" s="59">
        <v>15.9</v>
      </c>
      <c r="DP8" s="59">
        <v>14.9</v>
      </c>
      <c r="DQ8" s="59">
        <v>15.6</v>
      </c>
      <c r="DR8" s="59">
        <v>25.1</v>
      </c>
      <c r="DS8" s="59">
        <v>0</v>
      </c>
      <c r="DT8" s="59">
        <v>0</v>
      </c>
      <c r="DU8" s="59">
        <v>0</v>
      </c>
      <c r="DV8" s="59">
        <v>1.7</v>
      </c>
      <c r="DW8" s="59">
        <v>16.5</v>
      </c>
      <c r="DX8" s="59">
        <v>118.7</v>
      </c>
      <c r="DY8" s="59">
        <v>121.7</v>
      </c>
      <c r="DZ8" s="59">
        <v>132.30000000000001</v>
      </c>
      <c r="EA8" s="59">
        <v>141.6</v>
      </c>
      <c r="EB8" s="59">
        <v>141.5</v>
      </c>
      <c r="EC8" s="59">
        <v>63</v>
      </c>
      <c r="ED8" s="58">
        <v>46.3</v>
      </c>
      <c r="EE8" s="58">
        <v>47.2</v>
      </c>
      <c r="EF8" s="58">
        <v>48.9</v>
      </c>
      <c r="EG8" s="58">
        <v>47</v>
      </c>
      <c r="EH8" s="58">
        <v>48.1</v>
      </c>
      <c r="EI8" s="58">
        <v>54.2</v>
      </c>
      <c r="EJ8" s="58">
        <v>55.4</v>
      </c>
      <c r="EK8" s="58">
        <v>57.6</v>
      </c>
      <c r="EL8" s="58">
        <v>56.9</v>
      </c>
      <c r="EM8" s="58">
        <v>57.9</v>
      </c>
      <c r="EN8" s="58">
        <v>56.4</v>
      </c>
      <c r="EO8" s="58">
        <v>70.400000000000006</v>
      </c>
      <c r="EP8" s="58">
        <v>67.400000000000006</v>
      </c>
      <c r="EQ8" s="58">
        <v>66.900000000000006</v>
      </c>
      <c r="ER8" s="58">
        <v>67.599999999999994</v>
      </c>
      <c r="ES8" s="58">
        <v>64.900000000000006</v>
      </c>
      <c r="ET8" s="58">
        <v>70.2</v>
      </c>
      <c r="EU8" s="58">
        <v>72</v>
      </c>
      <c r="EV8" s="58">
        <v>72.3</v>
      </c>
      <c r="EW8" s="58">
        <v>71.5</v>
      </c>
      <c r="EX8" s="58">
        <v>72.099999999999994</v>
      </c>
      <c r="EY8" s="58">
        <v>70.7</v>
      </c>
      <c r="EZ8" s="59">
        <v>30917450</v>
      </c>
      <c r="FA8" s="59">
        <v>30549700</v>
      </c>
      <c r="FB8" s="59">
        <v>30608575</v>
      </c>
      <c r="FC8" s="59">
        <v>43469133</v>
      </c>
      <c r="FD8" s="59">
        <v>43626233</v>
      </c>
      <c r="FE8" s="59">
        <v>45346697</v>
      </c>
      <c r="FF8" s="59">
        <v>44774257</v>
      </c>
      <c r="FG8" s="59">
        <v>46069366</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2023-12-20T05:12:12Z</dcterms:created>
  <dcterms:modified xsi:type="dcterms:W3CDTF">2024-02-07T00:32:17Z</dcterms:modified>
  <cp:category/>
</cp:coreProperties>
</file>