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10 上天草市\【完】病院\"/>
    </mc:Choice>
  </mc:AlternateContent>
  <workbookProtection workbookAlgorithmName="SHA-512" workbookHashValue="Da1w6NgUT5i/Mi8RA142BykiBhwhE/q4MBEV4sVACP6UbzCFy5ND9F/ltS0nx364ecXWgEtHjh4Zcuop6nHOqw==" workbookSaltValue="QxIjYNE0lWnpeMhtUiSn4Q=="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B6" i="4"/>
  <c r="JB78" i="4" l="1"/>
  <c r="FO78" i="4"/>
  <c r="FL54" i="4"/>
  <c r="FL32" i="4"/>
  <c r="BX32" i="4"/>
  <c r="BX78" i="4"/>
  <c r="MO78" i="4"/>
  <c r="MN54" i="4"/>
  <c r="MN32" i="4"/>
  <c r="IZ54" i="4"/>
  <c r="IZ32" i="4"/>
  <c r="BX54" i="4"/>
  <c r="C11" i="5"/>
  <c r="D11" i="5"/>
  <c r="E11" i="5"/>
  <c r="B11" i="5"/>
  <c r="GT78" i="4" l="1"/>
  <c r="GR54" i="4"/>
  <c r="GR32" i="4"/>
  <c r="DD32" i="4"/>
  <c r="P78" i="4"/>
  <c r="P54" i="4"/>
  <c r="KG78" i="4"/>
  <c r="KF54" i="4"/>
  <c r="KF32" i="4"/>
  <c r="DG78" i="4"/>
  <c r="DD54" i="4"/>
  <c r="P32" i="4"/>
  <c r="LY54" i="4"/>
  <c r="LY32" i="4"/>
  <c r="IK54" i="4"/>
  <c r="EZ78" i="4"/>
  <c r="EW54" i="4"/>
  <c r="BI78" i="4"/>
  <c r="BI54" i="4"/>
  <c r="BI32" i="4"/>
  <c r="LZ78" i="4"/>
  <c r="IM78" i="4"/>
  <c r="IK32" i="4"/>
  <c r="EW32" i="4"/>
  <c r="AT78" i="4"/>
  <c r="LK78" i="4"/>
  <c r="LJ32" i="4"/>
  <c r="HV54" i="4"/>
  <c r="HX78" i="4"/>
  <c r="HV32" i="4"/>
  <c r="EK78" i="4"/>
  <c r="EH54" i="4"/>
  <c r="EH32" i="4"/>
  <c r="AT54" i="4"/>
  <c r="AT32" i="4"/>
  <c r="LJ54" i="4"/>
  <c r="AE78" i="4"/>
  <c r="AE54" i="4"/>
  <c r="AE32" i="4"/>
  <c r="KU32" i="4"/>
  <c r="KV78" i="4"/>
  <c r="KU54" i="4"/>
  <c r="HI78" i="4"/>
  <c r="HG54" i="4"/>
  <c r="HG32" i="4"/>
  <c r="DV78" i="4"/>
  <c r="DS54" i="4"/>
  <c r="DS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<sst xmlns="http://schemas.openxmlformats.org/spreadsheetml/2006/main" count="341" uniqueCount="190">
  <si>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</si>
  <si>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</si>
  <si>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</si>
  <si>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</si>
  <si>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</si>
  <si>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</si>
  <si>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</si>
  <si>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</si>
  <si>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</si>
  <si>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</si>
  <si>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</si>
  <si>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</si>
  <si>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</si>
  <si>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</si>
  <si>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</si>
  <si>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</si>
  <si>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</si>
  <si>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</si>
  <si>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</si>
  <si>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</si>
  <si>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</si>
  <si>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</si>
  <si>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</si>
  <si>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</si>
  <si>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</si>
  <si>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</si>
  <si>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</si>
  <si>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</si>
  <si>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</si>
  <si>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</si>
  <si>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</si>
  <si>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</si>
  <si>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</si>
  <si>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</si>
  <si>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</si>
  <si>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</si>
  <si>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</si>
  <si>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</si>
  <si>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</si>
  <si>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</si>
  <si>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</si>
  <si>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</si>
  <si>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</si>
  <si>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</si>
  <si>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</si>
  <si>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</si>
  <si>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</si>
  <si>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</si>
  <si>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</si>
  <si>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</si>
  <si>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</si>
  <si>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</si>
  <si>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</si>
  <si>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</si>
  <si>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</si>
  <si>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</si>
  <si>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</si>
  <si>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</si>
  <si>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</si>
  <si>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</si>
  <si>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</si>
  <si>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</si>
  <si>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</si>
  <si>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</si>
  <si>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</si>
  <si>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</si>
  <si>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</si>
  <si>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</si>
  <si>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</si>
  <si>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</si>
  <si>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</si>
  <si>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</si>
  <si>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</si>
  <si>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</si>
  <si>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</si>
  <si>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</si>
  <si>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</si>
  <si>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</si>
  <si>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</si>
  <si>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</si>
  <si>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</si>
  <si>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</si>
  <si>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</si>
  <si>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</si>
  <si>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</si>
  <si>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</si>
  <si>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</si>
  <si>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</si>
  <si>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</si>
  <si>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</si>
  <si>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</si>
  <si>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</si>
  <si>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</si>
  <si>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</si>
  <si>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</si>
  <si>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</si>
  <si>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</si>
  <si>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</si>
  <si>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</si>
  <si>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</si>
  <si>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</si>
  <si>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</si>
  <si>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</si>
  <si>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</si>
  <si>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</si>
  <si>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</si>
  <si>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</si>
  <si>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</si>
  <si>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</si>
  <si>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</si>
  <si>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</si>
  <si>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</si>
  <si>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</si>
  <si>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</si>
  <si>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</si>
  <si>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</si>
  <si>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</si>
  <si>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</si>
  <si>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</si>
  <si>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</si>
  <si>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</si>
  <si>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</si>
  <si>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</si>
  <si>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</si>
  <si>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</si>
  <si>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</si>
  <si>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</si>
  <si>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</si>
  <si>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</si>
  <si>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</si>
  <si>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</si>
  <si>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</si>
  <si>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</si>
  <si>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</si>
  <si>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</si>
  <si>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</si>
  <si>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</si>
  <si>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</si>
  <si>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</si>
  <si>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</si>
  <si>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</si>
  <si>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</si>
  <si>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</si>
  <si>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</si>
  <si>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</si>
  <si>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</si>
  <si>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</si>
  <si>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</si>
  <si>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</si>
  <si>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</si>
  <si>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</si>
  <si>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</si>
  <si>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</si>
  <si>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</si>
  <si>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</si>
  <si>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</si>
  <si>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</si>
  <si>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</si>
  <si>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</si>
  <si>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</si>
  <si>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</si>
  <si>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</si>
  <si>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</si>
  <si>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</si>
  <si>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</si>
  <si>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</si>
  <si>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</si>
  <si>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</si>
  <si>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</si>
  <si>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</si>
  <si>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</si>
  <si>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</si>
  <si>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</si>
  <si>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</si>
  <si>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</si>
  <si>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</si>
  <si>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</si>
  <si>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</si>
  <si>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</si>
  <si>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</si>
  <si>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</si>
  <si>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</si>
  <si>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</si>
  <si>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</si>
  <si>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</si>
  <si>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</si>
  <si>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地域のかかりつけ医機能も含め、へき地・小児・救急・災害の政策医療を実施、過疎地域における地域に根ざした医療を提供している。
　また、付属施設である健康管理センター、訪問看護ステーション、介護老人保健施設、在宅介護支援センター、居宅介護支援センター、教良木診療所を有し、医療はもとより予防・介護・在宅までをカバーし、地域住民が住み慣れた地域で暮らせるよう、地域包括ケアシステムを実践しその役割を担っている。</t>
    <rPh sb="18" eb="19">
      <t>チ</t>
    </rPh>
    <rPh sb="34" eb="36">
      <t>ジッシ</t>
    </rPh>
    <rPh sb="37" eb="41">
      <t>カソチイキ</t>
    </rPh>
    <rPh sb="55" eb="57">
      <t>テイキョウ</t>
    </rPh>
    <phoneticPr fontId="5"/>
  </si>
  <si>
    <t xml:space="preserve">　①有形固定資産減価償却率については増加傾向であるが平均値を下回っているため設備整備や機器入替が計画的に行われている。
　②器械備品減価償却率は平均値を下回っているが、医療機器の法定耐用年数に近づいているものが多数あり、老朽化が進んでいる。
　③1床あたり有形固定資産は平均を下回ってはいるが、医療機器については前述のとおり老朽化が進んでいるものも多数あるため、計画的な更新を行い、過大投資とならないよう実施していく。
</t>
    <rPh sb="2" eb="8">
      <t>ユウケイコテイシサン</t>
    </rPh>
    <rPh sb="8" eb="13">
      <t>ゲンカショウキャクリツ</t>
    </rPh>
    <rPh sb="18" eb="22">
      <t>ゾウカケイコウ</t>
    </rPh>
    <rPh sb="26" eb="29">
      <t>ヘイキンチ</t>
    </rPh>
    <rPh sb="30" eb="32">
      <t>シタマワ</t>
    </rPh>
    <rPh sb="38" eb="42">
      <t>セツビセイビ</t>
    </rPh>
    <rPh sb="43" eb="45">
      <t>キキ</t>
    </rPh>
    <rPh sb="45" eb="47">
      <t>イレカエ</t>
    </rPh>
    <rPh sb="48" eb="51">
      <t>ケイカクテキ</t>
    </rPh>
    <rPh sb="52" eb="53">
      <t>オコナ</t>
    </rPh>
    <rPh sb="62" eb="64">
      <t>キカイ</t>
    </rPh>
    <rPh sb="64" eb="71">
      <t>ビヒンゲンカショウキャクリツ</t>
    </rPh>
    <rPh sb="72" eb="75">
      <t>ヘイキンチ</t>
    </rPh>
    <rPh sb="76" eb="78">
      <t>シタマワ</t>
    </rPh>
    <rPh sb="84" eb="88">
      <t>イリョウキキ</t>
    </rPh>
    <rPh sb="89" eb="95">
      <t>ホウテイタイヨウネンスウ</t>
    </rPh>
    <rPh sb="96" eb="97">
      <t>チカ</t>
    </rPh>
    <rPh sb="105" eb="107">
      <t>タスウ</t>
    </rPh>
    <rPh sb="110" eb="113">
      <t>ロウキュウカ</t>
    </rPh>
    <rPh sb="114" eb="115">
      <t>スス</t>
    </rPh>
    <rPh sb="124" eb="125">
      <t>ユカ</t>
    </rPh>
    <rPh sb="128" eb="134">
      <t>ユウケイコテイシサン</t>
    </rPh>
    <rPh sb="135" eb="137">
      <t>ヘイキン</t>
    </rPh>
    <rPh sb="138" eb="140">
      <t>シタマワ</t>
    </rPh>
    <rPh sb="147" eb="151">
      <t>イリョウキキ</t>
    </rPh>
    <rPh sb="156" eb="158">
      <t>ゼンジュツ</t>
    </rPh>
    <rPh sb="162" eb="165">
      <t>ロウキュウカ</t>
    </rPh>
    <rPh sb="166" eb="167">
      <t>スス</t>
    </rPh>
    <rPh sb="174" eb="176">
      <t>タスウ</t>
    </rPh>
    <rPh sb="181" eb="183">
      <t>ケイカク</t>
    </rPh>
    <rPh sb="183" eb="184">
      <t>テキ</t>
    </rPh>
    <rPh sb="185" eb="187">
      <t>コウシン</t>
    </rPh>
    <rPh sb="188" eb="189">
      <t>オコナ</t>
    </rPh>
    <rPh sb="191" eb="193">
      <t>カダイ</t>
    </rPh>
    <rPh sb="193" eb="195">
      <t>トウシ</t>
    </rPh>
    <rPh sb="202" eb="204">
      <t>ジッシ</t>
    </rPh>
    <phoneticPr fontId="5"/>
  </si>
  <si>
    <t>　R4年度経常収支とR3年度経常収支を比較すると減益となっているが、繰出金を除いた修正医業収支比率を比較すると増益している。R3年度から引き続き、新型コロナウイルス感染症の影響による救急受け入れ停止や転院転棟制限による減収に加えて物価高騰による薬剤費関連の値上げによる経費増があったが1人あたり外来収益の増加、職員数が減ったことによる人件費の減少により増益となった。
　病床機能も急性期、地域包括ケア、療養病床を設けているが療養病棟の単価が低いことから平均値が低くなり他病院との比較が難しいところではあるが今後も引き続き医師確保、ベッドコントロール、施設基準の上位基準取得による増収、ホームページのリニューアル等による集患対策を実施しアフターコロナにおける大幅な減収を防ぐこと、またベンチマークシステムを使用したコスト削減、長時間労働による勤務環境の劣悪化を防ぎながら人件費の削減に取り組むことを重要課題とする。
　また、R5年度には公立病院経営許可プランを策定見込み。中期にわたる経営計画の見直しを行うことで安定した経営状況を目指す。</t>
    <rPh sb="3" eb="5">
      <t>ネンド</t>
    </rPh>
    <rPh sb="5" eb="9">
      <t>ケイジョウシュウシ</t>
    </rPh>
    <rPh sb="12" eb="14">
      <t>ネンド</t>
    </rPh>
    <rPh sb="14" eb="18">
      <t>ケイジョウシュウシ</t>
    </rPh>
    <rPh sb="19" eb="21">
      <t>ヒカク</t>
    </rPh>
    <rPh sb="24" eb="26">
      <t>ゲンエキ</t>
    </rPh>
    <rPh sb="34" eb="36">
      <t>クリダ</t>
    </rPh>
    <rPh sb="36" eb="37">
      <t>キン</t>
    </rPh>
    <rPh sb="38" eb="39">
      <t>ノゾ</t>
    </rPh>
    <rPh sb="64" eb="66">
      <t>ネンド</t>
    </rPh>
    <rPh sb="68" eb="69">
      <t>ヒ</t>
    </rPh>
    <rPh sb="70" eb="71">
      <t>ツヅ</t>
    </rPh>
    <rPh sb="73" eb="75">
      <t>シンガタ</t>
    </rPh>
    <rPh sb="82" eb="85">
      <t>カンセンショウ</t>
    </rPh>
    <rPh sb="86" eb="88">
      <t>エイキョウ</t>
    </rPh>
    <rPh sb="97" eb="99">
      <t>テイシ</t>
    </rPh>
    <rPh sb="100" eb="104">
      <t>テンインテントウ</t>
    </rPh>
    <rPh sb="104" eb="106">
      <t>セイゲン</t>
    </rPh>
    <rPh sb="109" eb="111">
      <t>ゲンシュウ</t>
    </rPh>
    <rPh sb="112" eb="113">
      <t>クワ</t>
    </rPh>
    <rPh sb="115" eb="119">
      <t>ブッカコウトウ</t>
    </rPh>
    <rPh sb="122" eb="125">
      <t>ヤクザイヒ</t>
    </rPh>
    <rPh sb="125" eb="127">
      <t>カンレン</t>
    </rPh>
    <rPh sb="128" eb="130">
      <t>ネア</t>
    </rPh>
    <rPh sb="134" eb="137">
      <t>ケイヒゾウ</t>
    </rPh>
    <rPh sb="143" eb="144">
      <t>ニン</t>
    </rPh>
    <rPh sb="171" eb="173">
      <t>ゲンショウ</t>
    </rPh>
    <rPh sb="176" eb="178">
      <t>ゾウエキ</t>
    </rPh>
    <rPh sb="185" eb="189">
      <t>ビョウショウキノウ</t>
    </rPh>
    <rPh sb="190" eb="193">
      <t>キュウセイキ</t>
    </rPh>
    <rPh sb="194" eb="198">
      <t>チイキホウカツ</t>
    </rPh>
    <rPh sb="201" eb="205">
      <t>リョウヨウビョウショウ</t>
    </rPh>
    <rPh sb="206" eb="207">
      <t>モウ</t>
    </rPh>
    <rPh sb="253" eb="255">
      <t>コンゴ</t>
    </rPh>
    <rPh sb="256" eb="257">
      <t>ヒ</t>
    </rPh>
    <rPh sb="258" eb="259">
      <t>ツヅ</t>
    </rPh>
    <rPh sb="260" eb="264">
      <t>イシカクホ</t>
    </rPh>
    <rPh sb="275" eb="279">
      <t>シセツキジュン</t>
    </rPh>
    <rPh sb="280" eb="282">
      <t>ジョウイ</t>
    </rPh>
    <rPh sb="282" eb="286">
      <t>キジュンシュトク</t>
    </rPh>
    <rPh sb="289" eb="291">
      <t>ゾウシュウ</t>
    </rPh>
    <rPh sb="305" eb="306">
      <t>トウ</t>
    </rPh>
    <rPh sb="309" eb="311">
      <t>シュウカン</t>
    </rPh>
    <rPh sb="311" eb="313">
      <t>タイサク</t>
    </rPh>
    <rPh sb="314" eb="316">
      <t>ジッシ</t>
    </rPh>
    <rPh sb="328" eb="330">
      <t>オオハバ</t>
    </rPh>
    <rPh sb="331" eb="333">
      <t>ゲンシュウ</t>
    </rPh>
    <rPh sb="334" eb="335">
      <t>フセ</t>
    </rPh>
    <rPh sb="352" eb="354">
      <t>シヨウ</t>
    </rPh>
    <rPh sb="359" eb="361">
      <t>サクゲン</t>
    </rPh>
    <rPh sb="362" eb="367">
      <t>チョウジカンロウドウ</t>
    </rPh>
    <rPh sb="370" eb="374">
      <t>キンムカンキョウ</t>
    </rPh>
    <rPh sb="375" eb="377">
      <t>レツアク</t>
    </rPh>
    <rPh sb="377" eb="378">
      <t>カ</t>
    </rPh>
    <rPh sb="379" eb="380">
      <t>フセ</t>
    </rPh>
    <rPh sb="384" eb="387">
      <t>ジンケンヒ</t>
    </rPh>
    <rPh sb="388" eb="390">
      <t>サクゲン</t>
    </rPh>
    <rPh sb="391" eb="392">
      <t>ト</t>
    </rPh>
    <rPh sb="393" eb="394">
      <t>ク</t>
    </rPh>
    <rPh sb="398" eb="402">
      <t>ジュウヨウカダイ</t>
    </rPh>
    <rPh sb="431" eb="433">
      <t>ミコミ</t>
    </rPh>
    <rPh sb="446" eb="448">
      <t>ミナオ</t>
    </rPh>
    <rPh sb="450" eb="451">
      <t>オコナ</t>
    </rPh>
    <rPh sb="455" eb="457">
      <t>アンテイ</t>
    </rPh>
    <rPh sb="459" eb="463">
      <t>ケイエイジョウキョウ</t>
    </rPh>
    <rPh sb="464" eb="466">
      <t>メザ</t>
    </rPh>
    <phoneticPr fontId="5"/>
  </si>
  <si>
    <t>　①経常収支比率については、R3年度から引き続き新型コロナウイルス感染症関連補助金の交付もあり100％を上回ることができた。
　②医業収支比率についてR3年度よりも若干好転し100％を上回っている。主な要因は、新型コロナウイルス感染症に係る遺伝子検査数の増加による診療報酬の増収及び職員数の減少による給与費の減少である。
　③一般会計からの繰出しが行われることで経常収支は黒字を確保できており、病院の医業活動は安定している。
　④病床利用率は令和2年度をピークに年々減少傾向ではあるが、新型コロナウイルス感染症感染拡大の影響での受入増加もあり、空床とせざるを得ない病床も含まれていることが減少している要因の一つと考えられる。
　⑤入院患者1人1日当たり収益は、慢性期療養病床を有していることから全体的な入院単価が低く、類似病院平均を大きく下回っている。今後もベッドコントロールや上位施設基準の取得による単価増を図っていく。
　⑥外来患者1人1日当たり収益の類似病院、全国平均と比較しての低水準である事は、患者数が前年度比約1％減少していることに加え、慢性的な再診患者が多く重症者中心の医療密度の高い診療が出来ていない事が大きな要因であるが年度途中からの外科医、婦人科医の赴任、新規施設基準の取得等により単価増を試みている。
　⑦年々減少傾向にある本指標については、前述の2科の再開による外来収益の増収、職員数減少による人件費の削減が要因である。
　⑧直近2年間と比較すると材料費が増加しているが新型コロナウイルス感染症の患者数が最盛期を迎えており、遺伝子検査の検査数が飛躍的に増加したため試薬等の購入費が増加したことが原因である。
　⑨年々減少しているが新型コロナウイルス感染症関連補助金交付による経常収支の黒字額によるものが大きいため、今後のアフターコロナに備えた対策を実施していく。</t>
    <rPh sb="2" eb="8">
      <t>ケイジョウシュウシヒリツ</t>
    </rPh>
    <rPh sb="20" eb="21">
      <t>ヒ</t>
    </rPh>
    <rPh sb="22" eb="23">
      <t>ツヅ</t>
    </rPh>
    <rPh sb="24" eb="26">
      <t>シンガタ</t>
    </rPh>
    <rPh sb="33" eb="36">
      <t>カンセンショウ</t>
    </rPh>
    <rPh sb="36" eb="41">
      <t>カンレンホジョキン</t>
    </rPh>
    <rPh sb="42" eb="44">
      <t>コウフ</t>
    </rPh>
    <rPh sb="52" eb="54">
      <t>ウワマワ</t>
    </rPh>
    <rPh sb="65" eb="71">
      <t>イギョウシュウシヒリツ</t>
    </rPh>
    <rPh sb="77" eb="79">
      <t>ネンド</t>
    </rPh>
    <rPh sb="82" eb="84">
      <t>ジャッカン</t>
    </rPh>
    <rPh sb="84" eb="86">
      <t>コウテン</t>
    </rPh>
    <rPh sb="92" eb="94">
      <t>ウワマワ</t>
    </rPh>
    <rPh sb="99" eb="100">
      <t>オモ</t>
    </rPh>
    <rPh sb="101" eb="103">
      <t>ヨウイン</t>
    </rPh>
    <rPh sb="105" eb="107">
      <t>シンガタ</t>
    </rPh>
    <rPh sb="114" eb="117">
      <t>カンセンショウ</t>
    </rPh>
    <rPh sb="118" eb="119">
      <t>カカ</t>
    </rPh>
    <rPh sb="120" eb="125">
      <t>イデンシケンサ</t>
    </rPh>
    <rPh sb="125" eb="126">
      <t>スウ</t>
    </rPh>
    <rPh sb="127" eb="129">
      <t>ゾウカ</t>
    </rPh>
    <rPh sb="132" eb="136">
      <t>シンリョウホウシュウ</t>
    </rPh>
    <rPh sb="139" eb="140">
      <t>オヨ</t>
    </rPh>
    <rPh sb="141" eb="144">
      <t>ショクインスウ</t>
    </rPh>
    <rPh sb="145" eb="147">
      <t>ゲンショウ</t>
    </rPh>
    <rPh sb="150" eb="153">
      <t>キュウヨヒ</t>
    </rPh>
    <rPh sb="154" eb="156">
      <t>ゲンショウ</t>
    </rPh>
    <rPh sb="163" eb="167">
      <t>イッパンカイケイ</t>
    </rPh>
    <rPh sb="171" eb="172">
      <t>ダ</t>
    </rPh>
    <rPh sb="174" eb="175">
      <t>オコナ</t>
    </rPh>
    <rPh sb="181" eb="185">
      <t>ケイジョウシュウシ</t>
    </rPh>
    <rPh sb="186" eb="188">
      <t>クロジ</t>
    </rPh>
    <rPh sb="189" eb="191">
      <t>カクホ</t>
    </rPh>
    <rPh sb="197" eb="199">
      <t>ビョウイン</t>
    </rPh>
    <rPh sb="200" eb="204">
      <t>イギョウカツドウ</t>
    </rPh>
    <rPh sb="205" eb="207">
      <t>アンテイ</t>
    </rPh>
    <rPh sb="215" eb="220">
      <t>ビョウショウリヨウリツ</t>
    </rPh>
    <rPh sb="221" eb="223">
      <t>レイワ</t>
    </rPh>
    <rPh sb="224" eb="226">
      <t>ネンド</t>
    </rPh>
    <rPh sb="231" eb="233">
      <t>ネンネン</t>
    </rPh>
    <rPh sb="233" eb="237">
      <t>ゲンショウケイコウ</t>
    </rPh>
    <rPh sb="243" eb="245">
      <t>シンガタ</t>
    </rPh>
    <rPh sb="264" eb="266">
      <t>ウケイレ</t>
    </rPh>
    <rPh sb="266" eb="268">
      <t>ゾウカ</t>
    </rPh>
    <rPh sb="272" eb="274">
      <t>クウショウ</t>
    </rPh>
    <rPh sb="279" eb="280">
      <t>エ</t>
    </rPh>
    <rPh sb="282" eb="284">
      <t>ビョウショウ</t>
    </rPh>
    <rPh sb="285" eb="286">
      <t>フク</t>
    </rPh>
    <rPh sb="294" eb="296">
      <t>ゲンショウ</t>
    </rPh>
    <rPh sb="300" eb="302">
      <t>ヨウイン</t>
    </rPh>
    <rPh sb="303" eb="304">
      <t>ヒト</t>
    </rPh>
    <rPh sb="306" eb="307">
      <t>カンガ</t>
    </rPh>
    <rPh sb="315" eb="319">
      <t>ニュウインカンジャ</t>
    </rPh>
    <rPh sb="320" eb="321">
      <t>ニン</t>
    </rPh>
    <rPh sb="322" eb="323">
      <t>ニチ</t>
    </rPh>
    <rPh sb="323" eb="324">
      <t>ア</t>
    </rPh>
    <rPh sb="326" eb="328">
      <t>シュウエキ</t>
    </rPh>
    <rPh sb="330" eb="333">
      <t>マンセイキ</t>
    </rPh>
    <rPh sb="333" eb="337">
      <t>リョウヨウビョウショウ</t>
    </rPh>
    <rPh sb="338" eb="339">
      <t>ユウ</t>
    </rPh>
    <rPh sb="347" eb="350">
      <t>ゼンタイテキ</t>
    </rPh>
    <rPh sb="351" eb="355">
      <t>ニュウインタンカ</t>
    </rPh>
    <rPh sb="356" eb="357">
      <t>ヒク</t>
    </rPh>
    <rPh sb="366" eb="367">
      <t>オオ</t>
    </rPh>
    <rPh sb="369" eb="371">
      <t>シタマワ</t>
    </rPh>
    <rPh sb="376" eb="378">
      <t>コンゴ</t>
    </rPh>
    <rPh sb="389" eb="391">
      <t>ジョウイ</t>
    </rPh>
    <rPh sb="391" eb="395">
      <t>シセツキジュン</t>
    </rPh>
    <rPh sb="396" eb="398">
      <t>シュトク</t>
    </rPh>
    <rPh sb="401" eb="404">
      <t>タンカゾウ</t>
    </rPh>
    <rPh sb="405" eb="406">
      <t>ハカ</t>
    </rPh>
    <rPh sb="414" eb="418">
      <t>ガイライカンジャ</t>
    </rPh>
    <rPh sb="425" eb="427">
      <t>シュウエキ</t>
    </rPh>
    <rPh sb="428" eb="432">
      <t>ルイジビョウイン</t>
    </rPh>
    <rPh sb="433" eb="437">
      <t>ゼンコクヘイキン</t>
    </rPh>
    <rPh sb="438" eb="440">
      <t>ヒカク</t>
    </rPh>
    <rPh sb="443" eb="446">
      <t>テイスイジュン</t>
    </rPh>
    <rPh sb="449" eb="450">
      <t>コト</t>
    </rPh>
    <rPh sb="452" eb="454">
      <t>カンジャ</t>
    </rPh>
    <rPh sb="454" eb="455">
      <t>カズ</t>
    </rPh>
    <rPh sb="456" eb="460">
      <t>ゼンネンドヒ</t>
    </rPh>
    <rPh sb="460" eb="461">
      <t>ヤク</t>
    </rPh>
    <rPh sb="463" eb="465">
      <t>ゲンショウ</t>
    </rPh>
    <rPh sb="472" eb="473">
      <t>クワ</t>
    </rPh>
    <rPh sb="475" eb="478">
      <t>マンセイテキ</t>
    </rPh>
    <rPh sb="519" eb="523">
      <t>ネンドトチュウ</t>
    </rPh>
    <rPh sb="526" eb="529">
      <t>ゲカイ</t>
    </rPh>
    <rPh sb="530" eb="534">
      <t>フジンカイ</t>
    </rPh>
    <rPh sb="535" eb="537">
      <t>フニン</t>
    </rPh>
    <rPh sb="538" eb="540">
      <t>シンキ</t>
    </rPh>
    <rPh sb="540" eb="544">
      <t>シセツキジュン</t>
    </rPh>
    <rPh sb="545" eb="547">
      <t>シュトク</t>
    </rPh>
    <rPh sb="547" eb="548">
      <t>トウ</t>
    </rPh>
    <rPh sb="551" eb="554">
      <t>タンカゾウ</t>
    </rPh>
    <rPh sb="555" eb="556">
      <t>ココロ</t>
    </rPh>
    <rPh sb="564" eb="566">
      <t>ネンネン</t>
    </rPh>
    <rPh sb="566" eb="570">
      <t>ゲンショウケイコウ</t>
    </rPh>
    <rPh sb="573" eb="576">
      <t>ホンシヒョウ</t>
    </rPh>
    <rPh sb="582" eb="584">
      <t>ゼンジュツ</t>
    </rPh>
    <rPh sb="625" eb="627">
      <t>チョッキン</t>
    </rPh>
    <rPh sb="628" eb="629">
      <t>ネン</t>
    </rPh>
    <rPh sb="629" eb="630">
      <t>カン</t>
    </rPh>
    <rPh sb="631" eb="633">
      <t>ヒカク</t>
    </rPh>
    <rPh sb="636" eb="639">
      <t>ザイリョウヒ</t>
    </rPh>
    <rPh sb="640" eb="642">
      <t>ゾウカ</t>
    </rPh>
    <rPh sb="647" eb="649">
      <t>シンガタ</t>
    </rPh>
    <rPh sb="656" eb="659">
      <t>カンセンショウ</t>
    </rPh>
    <rPh sb="660" eb="663">
      <t>カンジャスウ</t>
    </rPh>
    <rPh sb="664" eb="667">
      <t>サイセイキ</t>
    </rPh>
    <rPh sb="668" eb="669">
      <t>ムカ</t>
    </rPh>
    <rPh sb="674" eb="679">
      <t>イデンシケンサ</t>
    </rPh>
    <rPh sb="680" eb="683">
      <t>ケンサスウ</t>
    </rPh>
    <rPh sb="684" eb="687">
      <t>ヒヤクテキ</t>
    </rPh>
    <rPh sb="688" eb="690">
      <t>ゾウカ</t>
    </rPh>
    <rPh sb="694" eb="696">
      <t>シヤク</t>
    </rPh>
    <rPh sb="696" eb="697">
      <t>トウ</t>
    </rPh>
    <rPh sb="698" eb="701">
      <t>コウニュウヒ</t>
    </rPh>
    <rPh sb="702" eb="704">
      <t>ゾウカ</t>
    </rPh>
    <rPh sb="709" eb="711">
      <t>ゲンイン</t>
    </rPh>
    <rPh sb="718" eb="720">
      <t>ネンネン</t>
    </rPh>
    <rPh sb="720" eb="722">
      <t>ゲンショウ</t>
    </rPh>
    <rPh sb="749" eb="753">
      <t>ケイジョウシュウシ</t>
    </rPh>
    <rPh sb="754" eb="756">
      <t>クロジ</t>
    </rPh>
    <rPh sb="756" eb="757">
      <t>ガク</t>
    </rPh>
    <rPh sb="763" eb="764">
      <t>オオ</t>
    </rPh>
    <rPh sb="769" eb="771">
      <t>コンゴ</t>
    </rPh>
    <rPh sb="780" eb="781">
      <t>ソナ</t>
    </rPh>
    <rPh sb="783" eb="785">
      <t>タイサク</t>
    </rPh>
    <rPh sb="786" eb="78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</si>
</sst>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78.599999999999994</c:v>
                </c:pt>
                <c:pt idx="1">
                  <c:v>80.8</c:v>
                </c:pt>
                <c:pt idx="2">
                  <c:v>82</c:v>
                </c:pt>
                <c:pt idx="3">
                  <c:v>78.7</c:v>
                </c:pt>
                <c:pt idx="4">
                  <c:v>78.400000000000006</c:v>
                </c:pt>
              </c:numCache>
            </c:numRef>
          </c:val>
          <c:extLst>
            <c:ext xmlns:c16="http://schemas.microsoft.com/office/drawing/2014/chart" uri="{C3380CC4-5D6E-409C-BE32-E72D297353CC}">
              <c16:uniqueId val="{00000000-2400-47DF-9905-94BE8977CB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2400-47DF-9905-94BE8977CB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94.5</c:v>
                </c:pt>
                <c:pt idx="1">
                  <c:v>97.3</c:v>
                </c:pt>
                <c:pt idx="2">
                  <c:v>102</c:v>
                </c:pt>
                <c:pt idx="3">
                  <c:v>96.6</c:v>
                </c:pt>
                <c:pt idx="4">
                  <c:v>99.5</c:v>
                </c:pt>
              </c:numCache>
            </c:numRef>
          </c:val>
          <c:extLst>
            <c:ext xmlns:c16="http://schemas.microsoft.com/office/drawing/2014/chart" uri="{C3380CC4-5D6E-409C-BE32-E72D297353CC}">
              <c16:uniqueId val="{00000000-44EE-4274-88FE-EF1E77ABEE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4EE-4274-88FE-EF1E77ABEE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97.1</c:v>
                </c:pt>
                <c:pt idx="1">
                  <c:v>99.8</c:v>
                </c:pt>
                <c:pt idx="2">
                  <c:v>105.1</c:v>
                </c:pt>
                <c:pt idx="3">
                  <c:v>99.5</c:v>
                </c:pt>
                <c:pt idx="4">
                  <c:v>102.5</c:v>
                </c:pt>
              </c:numCache>
            </c:numRef>
          </c:val>
          <c:extLst>
            <c:ext xmlns:c16="http://schemas.microsoft.com/office/drawing/2014/chart" uri="{C3380CC4-5D6E-409C-BE32-E72D297353CC}">
              <c16:uniqueId val="{00000000-649A-4F15-B9A7-15E8E321AE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649A-4F15-B9A7-15E8E321AE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98.4</c:v>
                </c:pt>
                <c:pt idx="2">
                  <c:v>110.6</c:v>
                </c:pt>
                <c:pt idx="3">
                  <c:v>110.6</c:v>
                </c:pt>
                <c:pt idx="4">
                  <c:v>107.5</c:v>
                </c:pt>
              </c:numCache>
            </c:numRef>
          </c:val>
          <c:extLst>
            <c:ext xmlns:c16="http://schemas.microsoft.com/office/drawing/2014/chart" uri="{C3380CC4-5D6E-409C-BE32-E72D297353CC}">
              <c16:uniqueId val="{00000000-2B5B-4FC2-97B7-942DD4409C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2B5B-4FC2-97B7-942DD4409C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46.4</c:v>
                </c:pt>
                <c:pt idx="1">
                  <c:v>49</c:v>
                </c:pt>
                <c:pt idx="2">
                  <c:v>51.1</c:v>
                </c:pt>
                <c:pt idx="3">
                  <c:v>50.2</c:v>
                </c:pt>
                <c:pt idx="4">
                  <c:v>51.8</c:v>
                </c:pt>
              </c:numCache>
            </c:numRef>
          </c:val>
          <c:extLst>
            <c:ext xmlns:c16="http://schemas.microsoft.com/office/drawing/2014/chart" uri="{C3380CC4-5D6E-409C-BE32-E72D297353CC}">
              <c16:uniqueId val="{00000000-FAC0-4241-A050-F47906BC97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AC0-4241-A050-F47906BC97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75.7</c:v>
                </c:pt>
                <c:pt idx="1">
                  <c:v>78.8</c:v>
                </c:pt>
                <c:pt idx="2">
                  <c:v>79.5</c:v>
                </c:pt>
                <c:pt idx="3">
                  <c:v>66.400000000000006</c:v>
                </c:pt>
                <c:pt idx="4">
                  <c:v>65.599999999999994</c:v>
                </c:pt>
              </c:numCache>
            </c:numRef>
          </c:val>
          <c:extLst>
            <c:ext xmlns:c16="http://schemas.microsoft.com/office/drawing/2014/chart" uri="{C3380CC4-5D6E-409C-BE32-E72D297353CC}">
              <c16:uniqueId val="{00000000-B352-48DA-BF93-4D70332711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352-48DA-BF93-4D70332711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39127964</c:v>
                </c:pt>
                <c:pt idx="1">
                  <c:v>38944426</c:v>
                </c:pt>
                <c:pt idx="2">
                  <c:v>39296826</c:v>
                </c:pt>
                <c:pt idx="3">
                  <c:v>39317215</c:v>
                </c:pt>
                <c:pt idx="4">
                  <c:v>39659856</c:v>
                </c:pt>
              </c:numCache>
            </c:numRef>
          </c:val>
          <c:extLst>
            <c:ext xmlns:c16="http://schemas.microsoft.com/office/drawing/2014/chart" uri="{C3380CC4-5D6E-409C-BE32-E72D297353CC}">
              <c16:uniqueId val="{00000000-BC65-4AA8-BE05-FF9D13E6B1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C65-4AA8-BE05-FF9D13E6B1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14.5</c:v>
                </c:pt>
                <c:pt idx="1">
                  <c:v>14.5</c:v>
                </c:pt>
                <c:pt idx="2">
                  <c:v>13.3</c:v>
                </c:pt>
                <c:pt idx="3">
                  <c:v>13.7</c:v>
                </c:pt>
                <c:pt idx="4">
                  <c:v>14.9</c:v>
                </c:pt>
              </c:numCache>
            </c:numRef>
          </c:val>
          <c:extLst>
            <c:ext xmlns:c16="http://schemas.microsoft.com/office/drawing/2014/chart" uri="{C3380CC4-5D6E-409C-BE32-E72D297353CC}">
              <c16:uniqueId val="{00000000-C308-49E3-B2D8-B2379D2231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308-49E3-B2D8-B2379D2231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69.400000000000006</c:v>
                </c:pt>
                <c:pt idx="1">
                  <c:v>67.099999999999994</c:v>
                </c:pt>
                <c:pt idx="2">
                  <c:v>64.8</c:v>
                </c:pt>
                <c:pt idx="3">
                  <c:v>63.4</c:v>
                </c:pt>
                <c:pt idx="4">
                  <c:v>62.8</c:v>
                </c:pt>
              </c:numCache>
            </c:numRef>
          </c:val>
          <c:extLst>
            <c:ext xmlns:c16="http://schemas.microsoft.com/office/drawing/2014/chart" uri="{C3380CC4-5D6E-409C-BE32-E72D297353CC}">
              <c16:uniqueId val="{00000000-3994-47A3-BCD6-ADFFE52C84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994-47A3-BCD6-ADFFE52C84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7207</c:v>
                </c:pt>
                <c:pt idx="1">
                  <c:v>7174</c:v>
                </c:pt>
                <c:pt idx="2">
                  <c:v>7877</c:v>
                </c:pt>
                <c:pt idx="3">
                  <c:v>7977</c:v>
                </c:pt>
                <c:pt idx="4">
                  <c:v>8560</c:v>
                </c:pt>
              </c:numCache>
            </c:numRef>
          </c:val>
          <c:extLst>
            <c:ext xmlns:c16="http://schemas.microsoft.com/office/drawing/2014/chart" uri="{C3380CC4-5D6E-409C-BE32-E72D297353CC}">
              <c16:uniqueId val="{00000000-BBC8-490D-AACA-1A9ADF96B1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BC8-490D-AACA-1A9ADF96B1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30445</c:v>
                </c:pt>
                <c:pt idx="1">
                  <c:v>31352</c:v>
                </c:pt>
                <c:pt idx="2">
                  <c:v>31315</c:v>
                </c:pt>
                <c:pt idx="3">
                  <c:v>31445</c:v>
                </c:pt>
                <c:pt idx="4">
                  <c:v>30727</c:v>
                </c:pt>
              </c:numCache>
            </c:numRef>
          </c:val>
          <c:extLst>
            <c:ext xmlns:c16="http://schemas.microsoft.com/office/drawing/2014/chart" uri="{C3380CC4-5D6E-409C-BE32-E72D297353CC}">
              <c16:uniqueId val="{00000000-FE60-4008-BEEB-408840BB34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E60-4008-BEEB-408840BB34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38.200000000000003</c:v>
                </c:pt>
                <c:pt idx="1">
                  <c:v>38.200000000000003</c:v>
                </c:pt>
                <c:pt idx="2">
                  <c:v>24.8</c:v>
                </c:pt>
                <c:pt idx="3">
                  <c:v>12.5</c:v>
                </c:pt>
                <c:pt idx="4">
                  <c:v>2.9</c:v>
                </c:pt>
              </c:numCache>
            </c:numRef>
          </c:val>
          <c:extLst>
            <c:ext xmlns:c16="http://schemas.microsoft.com/office/drawing/2014/chart" uri="{C3380CC4-5D6E-409C-BE32-E72D297353CC}">
              <c16:uniqueId val="{00000000-81EF-47D2-A9E8-B59886A819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81EF-47D2-A9E8-B59886A819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L1" zoomScale="66" zoomScaleNormal="66"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熊本県上天草市　上天草総合病院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46</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25015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11805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179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98.4</v>
      </c>
      <c r="AF33" s="70"/>
      <c r="AG33" s="70"/>
      <c r="AH33" s="70"/>
      <c r="AI33" s="70"/>
      <c r="AJ33" s="70"/>
      <c r="AK33" s="70"/>
      <c r="AL33" s="70"/>
      <c r="AM33" s="70"/>
      <c r="AN33" s="70"/>
      <c r="AO33" s="70"/>
      <c r="AP33" s="70"/>
      <c r="AQ33" s="70"/>
      <c r="AR33" s="70"/>
      <c r="AS33" s="71"/>
      <c r="AT33" s="69">
        <f>データ!AK7</f>
        <v>110.6</v>
      </c>
      <c r="AU33" s="70"/>
      <c r="AV33" s="70"/>
      <c r="AW33" s="70"/>
      <c r="AX33" s="70"/>
      <c r="AY33" s="70"/>
      <c r="AZ33" s="70"/>
      <c r="BA33" s="70"/>
      <c r="BB33" s="70"/>
      <c r="BC33" s="70"/>
      <c r="BD33" s="70"/>
      <c r="BE33" s="70"/>
      <c r="BF33" s="70"/>
      <c r="BG33" s="70"/>
      <c r="BH33" s="71"/>
      <c r="BI33" s="69">
        <f>データ!AL7</f>
        <v>110.6</v>
      </c>
      <c r="BJ33" s="70"/>
      <c r="BK33" s="70"/>
      <c r="BL33" s="70"/>
      <c r="BM33" s="70"/>
      <c r="BN33" s="70"/>
      <c r="BO33" s="70"/>
      <c r="BP33" s="70"/>
      <c r="BQ33" s="70"/>
      <c r="BR33" s="70"/>
      <c r="BS33" s="70"/>
      <c r="BT33" s="70"/>
      <c r="BU33" s="70"/>
      <c r="BV33" s="70"/>
      <c r="BW33" s="71"/>
      <c r="BX33" s="69">
        <f>データ!AM7</f>
        <v>107.5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97.1</v>
      </c>
      <c r="DE33" s="70"/>
      <c r="DF33" s="70"/>
      <c r="DG33" s="70"/>
      <c r="DH33" s="70"/>
      <c r="DI33" s="70"/>
      <c r="DJ33" s="70"/>
      <c r="DK33" s="70"/>
      <c r="DL33" s="70"/>
      <c r="DM33" s="70"/>
      <c r="DN33" s="70"/>
      <c r="DO33" s="70"/>
      <c r="DP33" s="70"/>
      <c r="DQ33" s="70"/>
      <c r="DR33" s="71"/>
      <c r="DS33" s="69">
        <f>データ!AU7</f>
        <v>99.8</v>
      </c>
      <c r="DT33" s="70"/>
      <c r="DU33" s="70"/>
      <c r="DV33" s="70"/>
      <c r="DW33" s="70"/>
      <c r="DX33" s="70"/>
      <c r="DY33" s="70"/>
      <c r="DZ33" s="70"/>
      <c r="EA33" s="70"/>
      <c r="EB33" s="70"/>
      <c r="EC33" s="70"/>
      <c r="ED33" s="70"/>
      <c r="EE33" s="70"/>
      <c r="EF33" s="70"/>
      <c r="EG33" s="71"/>
      <c r="EH33" s="69">
        <f>データ!AV7</f>
        <v>105.1</v>
      </c>
      <c r="EI33" s="70"/>
      <c r="EJ33" s="70"/>
      <c r="EK33" s="70"/>
      <c r="EL33" s="70"/>
      <c r="EM33" s="70"/>
      <c r="EN33" s="70"/>
      <c r="EO33" s="70"/>
      <c r="EP33" s="70"/>
      <c r="EQ33" s="70"/>
      <c r="ER33" s="70"/>
      <c r="ES33" s="70"/>
      <c r="ET33" s="70"/>
      <c r="EU33" s="70"/>
      <c r="EV33" s="71"/>
      <c r="EW33" s="69">
        <f>データ!AW7</f>
        <v>99.5</v>
      </c>
      <c r="EX33" s="70"/>
      <c r="EY33" s="70"/>
      <c r="EZ33" s="70"/>
      <c r="FA33" s="70"/>
      <c r="FB33" s="70"/>
      <c r="FC33" s="70"/>
      <c r="FD33" s="70"/>
      <c r="FE33" s="70"/>
      <c r="FF33" s="70"/>
      <c r="FG33" s="70"/>
      <c r="FH33" s="70"/>
      <c r="FI33" s="70"/>
      <c r="FJ33" s="70"/>
      <c r="FK33" s="71"/>
      <c r="FL33" s="69">
        <f>データ!AX7</f>
        <v>102.5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94.5</v>
      </c>
      <c r="GS33" s="70"/>
      <c r="GT33" s="70"/>
      <c r="GU33" s="70"/>
      <c r="GV33" s="70"/>
      <c r="GW33" s="70"/>
      <c r="GX33" s="70"/>
      <c r="GY33" s="70"/>
      <c r="GZ33" s="70"/>
      <c r="HA33" s="70"/>
      <c r="HB33" s="70"/>
      <c r="HC33" s="70"/>
      <c r="HD33" s="70"/>
      <c r="HE33" s="70"/>
      <c r="HF33" s="71"/>
      <c r="HG33" s="69">
        <f>データ!BF7</f>
        <v>97.3</v>
      </c>
      <c r="HH33" s="70"/>
      <c r="HI33" s="70"/>
      <c r="HJ33" s="70"/>
      <c r="HK33" s="70"/>
      <c r="HL33" s="70"/>
      <c r="HM33" s="70"/>
      <c r="HN33" s="70"/>
      <c r="HO33" s="70"/>
      <c r="HP33" s="70"/>
      <c r="HQ33" s="70"/>
      <c r="HR33" s="70"/>
      <c r="HS33" s="70"/>
      <c r="HT33" s="70"/>
      <c r="HU33" s="71"/>
      <c r="HV33" s="69">
        <f>データ!BG7</f>
        <v>102</v>
      </c>
      <c r="HW33" s="70"/>
      <c r="HX33" s="70"/>
      <c r="HY33" s="70"/>
      <c r="HZ33" s="70"/>
      <c r="IA33" s="70"/>
      <c r="IB33" s="70"/>
      <c r="IC33" s="70"/>
      <c r="ID33" s="70"/>
      <c r="IE33" s="70"/>
      <c r="IF33" s="70"/>
      <c r="IG33" s="70"/>
      <c r="IH33" s="70"/>
      <c r="II33" s="70"/>
      <c r="IJ33" s="71"/>
      <c r="IK33" s="69">
        <f>データ!BH7</f>
        <v>96.6</v>
      </c>
      <c r="IL33" s="70"/>
      <c r="IM33" s="70"/>
      <c r="IN33" s="70"/>
      <c r="IO33" s="70"/>
      <c r="IP33" s="70"/>
      <c r="IQ33" s="70"/>
      <c r="IR33" s="70"/>
      <c r="IS33" s="70"/>
      <c r="IT33" s="70"/>
      <c r="IU33" s="70"/>
      <c r="IV33" s="70"/>
      <c r="IW33" s="70"/>
      <c r="IX33" s="70"/>
      <c r="IY33" s="71"/>
      <c r="IZ33" s="69">
        <f>データ!BI7</f>
        <v>99.5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78.599999999999994</v>
      </c>
      <c r="KG33" s="70"/>
      <c r="KH33" s="70"/>
      <c r="KI33" s="70"/>
      <c r="KJ33" s="70"/>
      <c r="KK33" s="70"/>
      <c r="KL33" s="70"/>
      <c r="KM33" s="70"/>
      <c r="KN33" s="70"/>
      <c r="KO33" s="70"/>
      <c r="KP33" s="70"/>
      <c r="KQ33" s="70"/>
      <c r="KR33" s="70"/>
      <c r="KS33" s="70"/>
      <c r="KT33" s="71"/>
      <c r="KU33" s="69">
        <f>データ!BQ7</f>
        <v>80.8</v>
      </c>
      <c r="KV33" s="70"/>
      <c r="KW33" s="70"/>
      <c r="KX33" s="70"/>
      <c r="KY33" s="70"/>
      <c r="KZ33" s="70"/>
      <c r="LA33" s="70"/>
      <c r="LB33" s="70"/>
      <c r="LC33" s="70"/>
      <c r="LD33" s="70"/>
      <c r="LE33" s="70"/>
      <c r="LF33" s="70"/>
      <c r="LG33" s="70"/>
      <c r="LH33" s="70"/>
      <c r="LI33" s="71"/>
      <c r="LJ33" s="69">
        <f>データ!BR7</f>
        <v>82</v>
      </c>
      <c r="LK33" s="70"/>
      <c r="LL33" s="70"/>
      <c r="LM33" s="70"/>
      <c r="LN33" s="70"/>
      <c r="LO33" s="70"/>
      <c r="LP33" s="70"/>
      <c r="LQ33" s="70"/>
      <c r="LR33" s="70"/>
      <c r="LS33" s="70"/>
      <c r="LT33" s="70"/>
      <c r="LU33" s="70"/>
      <c r="LV33" s="70"/>
      <c r="LW33" s="70"/>
      <c r="LX33" s="71"/>
      <c r="LY33" s="69">
        <f>データ!BS7</f>
        <v>78.7</v>
      </c>
      <c r="LZ33" s="70"/>
      <c r="MA33" s="70"/>
      <c r="MB33" s="70"/>
      <c r="MC33" s="70"/>
      <c r="MD33" s="70"/>
      <c r="ME33" s="70"/>
      <c r="MF33" s="70"/>
      <c r="MG33" s="70"/>
      <c r="MH33" s="70"/>
      <c r="MI33" s="70"/>
      <c r="MJ33" s="70"/>
      <c r="MK33" s="70"/>
      <c r="ML33" s="70"/>
      <c r="MM33" s="71"/>
      <c r="MN33" s="69">
        <f>データ!BT7</f>
        <v>78.400000000000006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2.7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2.7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36.7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36.7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36.7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36.7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36.7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36.7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36.7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36.7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36.7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36.7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36.7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36.7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36.7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30445</v>
      </c>
      <c r="Q55" s="67"/>
      <c r="R55" s="67"/>
      <c r="S55" s="67"/>
      <c r="T55" s="67"/>
      <c r="U55" s="67"/>
      <c r="V55" s="67"/>
      <c r="W55" s="67"/>
      <c r="X55" s="67"/>
      <c r="Y55" s="67"/>
      <c r="Z55" s="67"/>
      <c r="AA55" s="67"/>
      <c r="AB55" s="67"/>
      <c r="AC55" s="67"/>
      <c r="AD55" s="68"/>
      <c r="AE55" s="66">
        <f>データ!CB7</f>
        <v>31352</v>
      </c>
      <c r="AF55" s="67"/>
      <c r="AG55" s="67"/>
      <c r="AH55" s="67"/>
      <c r="AI55" s="67"/>
      <c r="AJ55" s="67"/>
      <c r="AK55" s="67"/>
      <c r="AL55" s="67"/>
      <c r="AM55" s="67"/>
      <c r="AN55" s="67"/>
      <c r="AO55" s="67"/>
      <c r="AP55" s="67"/>
      <c r="AQ55" s="67"/>
      <c r="AR55" s="67"/>
      <c r="AS55" s="68"/>
      <c r="AT55" s="66">
        <f>データ!CC7</f>
        <v>31315</v>
      </c>
      <c r="AU55" s="67"/>
      <c r="AV55" s="67"/>
      <c r="AW55" s="67"/>
      <c r="AX55" s="67"/>
      <c r="AY55" s="67"/>
      <c r="AZ55" s="67"/>
      <c r="BA55" s="67"/>
      <c r="BB55" s="67"/>
      <c r="BC55" s="67"/>
      <c r="BD55" s="67"/>
      <c r="BE55" s="67"/>
      <c r="BF55" s="67"/>
      <c r="BG55" s="67"/>
      <c r="BH55" s="68"/>
      <c r="BI55" s="66">
        <f>データ!CD7</f>
        <v>31445</v>
      </c>
      <c r="BJ55" s="67"/>
      <c r="BK55" s="67"/>
      <c r="BL55" s="67"/>
      <c r="BM55" s="67"/>
      <c r="BN55" s="67"/>
      <c r="BO55" s="67"/>
      <c r="BP55" s="67"/>
      <c r="BQ55" s="67"/>
      <c r="BR55" s="67"/>
      <c r="BS55" s="67"/>
      <c r="BT55" s="67"/>
      <c r="BU55" s="67"/>
      <c r="BV55" s="67"/>
      <c r="BW55" s="68"/>
      <c r="BX55" s="66">
        <f>データ!CE7</f>
        <v>30727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7207</v>
      </c>
      <c r="DE55" s="67"/>
      <c r="DF55" s="67"/>
      <c r="DG55" s="67"/>
      <c r="DH55" s="67"/>
      <c r="DI55" s="67"/>
      <c r="DJ55" s="67"/>
      <c r="DK55" s="67"/>
      <c r="DL55" s="67"/>
      <c r="DM55" s="67"/>
      <c r="DN55" s="67"/>
      <c r="DO55" s="67"/>
      <c r="DP55" s="67"/>
      <c r="DQ55" s="67"/>
      <c r="DR55" s="68"/>
      <c r="DS55" s="66">
        <f>データ!CM7</f>
        <v>7174</v>
      </c>
      <c r="DT55" s="67"/>
      <c r="DU55" s="67"/>
      <c r="DV55" s="67"/>
      <c r="DW55" s="67"/>
      <c r="DX55" s="67"/>
      <c r="DY55" s="67"/>
      <c r="DZ55" s="67"/>
      <c r="EA55" s="67"/>
      <c r="EB55" s="67"/>
      <c r="EC55" s="67"/>
      <c r="ED55" s="67"/>
      <c r="EE55" s="67"/>
      <c r="EF55" s="67"/>
      <c r="EG55" s="68"/>
      <c r="EH55" s="66">
        <f>データ!CN7</f>
        <v>7877</v>
      </c>
      <c r="EI55" s="67"/>
      <c r="EJ55" s="67"/>
      <c r="EK55" s="67"/>
      <c r="EL55" s="67"/>
      <c r="EM55" s="67"/>
      <c r="EN55" s="67"/>
      <c r="EO55" s="67"/>
      <c r="EP55" s="67"/>
      <c r="EQ55" s="67"/>
      <c r="ER55" s="67"/>
      <c r="ES55" s="67"/>
      <c r="ET55" s="67"/>
      <c r="EU55" s="67"/>
      <c r="EV55" s="68"/>
      <c r="EW55" s="66">
        <f>データ!CO7</f>
        <v>7977</v>
      </c>
      <c r="EX55" s="67"/>
      <c r="EY55" s="67"/>
      <c r="EZ55" s="67"/>
      <c r="FA55" s="67"/>
      <c r="FB55" s="67"/>
      <c r="FC55" s="67"/>
      <c r="FD55" s="67"/>
      <c r="FE55" s="67"/>
      <c r="FF55" s="67"/>
      <c r="FG55" s="67"/>
      <c r="FH55" s="67"/>
      <c r="FI55" s="67"/>
      <c r="FJ55" s="67"/>
      <c r="FK55" s="68"/>
      <c r="FL55" s="66">
        <f>データ!CP7</f>
        <v>8560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69.400000000000006</v>
      </c>
      <c r="GS55" s="70"/>
      <c r="GT55" s="70"/>
      <c r="GU55" s="70"/>
      <c r="GV55" s="70"/>
      <c r="GW55" s="70"/>
      <c r="GX55" s="70"/>
      <c r="GY55" s="70"/>
      <c r="GZ55" s="70"/>
      <c r="HA55" s="70"/>
      <c r="HB55" s="70"/>
      <c r="HC55" s="70"/>
      <c r="HD55" s="70"/>
      <c r="HE55" s="70"/>
      <c r="HF55" s="71"/>
      <c r="HG55" s="69">
        <f>データ!CX7</f>
        <v>67.099999999999994</v>
      </c>
      <c r="HH55" s="70"/>
      <c r="HI55" s="70"/>
      <c r="HJ55" s="70"/>
      <c r="HK55" s="70"/>
      <c r="HL55" s="70"/>
      <c r="HM55" s="70"/>
      <c r="HN55" s="70"/>
      <c r="HO55" s="70"/>
      <c r="HP55" s="70"/>
      <c r="HQ55" s="70"/>
      <c r="HR55" s="70"/>
      <c r="HS55" s="70"/>
      <c r="HT55" s="70"/>
      <c r="HU55" s="71"/>
      <c r="HV55" s="69">
        <f>データ!CY7</f>
        <v>64.8</v>
      </c>
      <c r="HW55" s="70"/>
      <c r="HX55" s="70"/>
      <c r="HY55" s="70"/>
      <c r="HZ55" s="70"/>
      <c r="IA55" s="70"/>
      <c r="IB55" s="70"/>
      <c r="IC55" s="70"/>
      <c r="ID55" s="70"/>
      <c r="IE55" s="70"/>
      <c r="IF55" s="70"/>
      <c r="IG55" s="70"/>
      <c r="IH55" s="70"/>
      <c r="II55" s="70"/>
      <c r="IJ55" s="71"/>
      <c r="IK55" s="69">
        <f>データ!CZ7</f>
        <v>63.4</v>
      </c>
      <c r="IL55" s="70"/>
      <c r="IM55" s="70"/>
      <c r="IN55" s="70"/>
      <c r="IO55" s="70"/>
      <c r="IP55" s="70"/>
      <c r="IQ55" s="70"/>
      <c r="IR55" s="70"/>
      <c r="IS55" s="70"/>
      <c r="IT55" s="70"/>
      <c r="IU55" s="70"/>
      <c r="IV55" s="70"/>
      <c r="IW55" s="70"/>
      <c r="IX55" s="70"/>
      <c r="IY55" s="71"/>
      <c r="IZ55" s="69">
        <f>データ!DA7</f>
        <v>62.8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14.5</v>
      </c>
      <c r="KG55" s="70"/>
      <c r="KH55" s="70"/>
      <c r="KI55" s="70"/>
      <c r="KJ55" s="70"/>
      <c r="KK55" s="70"/>
      <c r="KL55" s="70"/>
      <c r="KM55" s="70"/>
      <c r="KN55" s="70"/>
      <c r="KO55" s="70"/>
      <c r="KP55" s="70"/>
      <c r="KQ55" s="70"/>
      <c r="KR55" s="70"/>
      <c r="KS55" s="70"/>
      <c r="KT55" s="71"/>
      <c r="KU55" s="69">
        <f>データ!DI7</f>
        <v>14.5</v>
      </c>
      <c r="KV55" s="70"/>
      <c r="KW55" s="70"/>
      <c r="KX55" s="70"/>
      <c r="KY55" s="70"/>
      <c r="KZ55" s="70"/>
      <c r="LA55" s="70"/>
      <c r="LB55" s="70"/>
      <c r="LC55" s="70"/>
      <c r="LD55" s="70"/>
      <c r="LE55" s="70"/>
      <c r="LF55" s="70"/>
      <c r="LG55" s="70"/>
      <c r="LH55" s="70"/>
      <c r="LI55" s="71"/>
      <c r="LJ55" s="69">
        <f>データ!DJ7</f>
        <v>13.3</v>
      </c>
      <c r="LK55" s="70"/>
      <c r="LL55" s="70"/>
      <c r="LM55" s="70"/>
      <c r="LN55" s="70"/>
      <c r="LO55" s="70"/>
      <c r="LP55" s="70"/>
      <c r="LQ55" s="70"/>
      <c r="LR55" s="70"/>
      <c r="LS55" s="70"/>
      <c r="LT55" s="70"/>
      <c r="LU55" s="70"/>
      <c r="LV55" s="70"/>
      <c r="LW55" s="70"/>
      <c r="LX55" s="71"/>
      <c r="LY55" s="69">
        <f>データ!DK7</f>
        <v>13.7</v>
      </c>
      <c r="LZ55" s="70"/>
      <c r="MA55" s="70"/>
      <c r="MB55" s="70"/>
      <c r="MC55" s="70"/>
      <c r="MD55" s="70"/>
      <c r="ME55" s="70"/>
      <c r="MF55" s="70"/>
      <c r="MG55" s="70"/>
      <c r="MH55" s="70"/>
      <c r="MI55" s="70"/>
      <c r="MJ55" s="70"/>
      <c r="MK55" s="70"/>
      <c r="ML55" s="70"/>
      <c r="MM55" s="71"/>
      <c r="MN55" s="69">
        <f>データ!DL7</f>
        <v>14.9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7.2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7.2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7.2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7.2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7.2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7.2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7.2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7.2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7.2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7.25" customHeight="1" x14ac:dyDescent="0.15">
      <c r="A79" s="2"/>
      <c r="B79" s="14"/>
      <c r="C79" s="2"/>
      <c r="D79" s="2"/>
      <c r="E79" s="2"/>
      <c r="F79" s="2"/>
      <c r="G79" s="65" t="s">
        <v>58</v>
      </c>
      <c r="H79" s="65"/>
      <c r="I79" s="65"/>
      <c r="J79" s="65"/>
      <c r="K79" s="65"/>
      <c r="L79" s="65"/>
      <c r="M79" s="65"/>
      <c r="N79" s="65"/>
      <c r="O79" s="65"/>
      <c r="P79" s="69">
        <f>データ!DS7</f>
        <v>38.200000000000003</v>
      </c>
      <c r="Q79" s="70"/>
      <c r="R79" s="70"/>
      <c r="S79" s="70"/>
      <c r="T79" s="70"/>
      <c r="U79" s="70"/>
      <c r="V79" s="70"/>
      <c r="W79" s="70"/>
      <c r="X79" s="70"/>
      <c r="Y79" s="70"/>
      <c r="Z79" s="70"/>
      <c r="AA79" s="70"/>
      <c r="AB79" s="70"/>
      <c r="AC79" s="70"/>
      <c r="AD79" s="71"/>
      <c r="AE79" s="69">
        <f>データ!DT7</f>
        <v>38.200000000000003</v>
      </c>
      <c r="AF79" s="70"/>
      <c r="AG79" s="70"/>
      <c r="AH79" s="70"/>
      <c r="AI79" s="70"/>
      <c r="AJ79" s="70"/>
      <c r="AK79" s="70"/>
      <c r="AL79" s="70"/>
      <c r="AM79" s="70"/>
      <c r="AN79" s="70"/>
      <c r="AO79" s="70"/>
      <c r="AP79" s="70"/>
      <c r="AQ79" s="70"/>
      <c r="AR79" s="70"/>
      <c r="AS79" s="71"/>
      <c r="AT79" s="69">
        <f>データ!DU7</f>
        <v>24.8</v>
      </c>
      <c r="AU79" s="70"/>
      <c r="AV79" s="70"/>
      <c r="AW79" s="70"/>
      <c r="AX79" s="70"/>
      <c r="AY79" s="70"/>
      <c r="AZ79" s="70"/>
      <c r="BA79" s="70"/>
      <c r="BB79" s="70"/>
      <c r="BC79" s="70"/>
      <c r="BD79" s="70"/>
      <c r="BE79" s="70"/>
      <c r="BF79" s="70"/>
      <c r="BG79" s="70"/>
      <c r="BH79" s="71"/>
      <c r="BI79" s="69">
        <f>データ!DV7</f>
        <v>12.5</v>
      </c>
      <c r="BJ79" s="70"/>
      <c r="BK79" s="70"/>
      <c r="BL79" s="70"/>
      <c r="BM79" s="70"/>
      <c r="BN79" s="70"/>
      <c r="BO79" s="70"/>
      <c r="BP79" s="70"/>
      <c r="BQ79" s="70"/>
      <c r="BR79" s="70"/>
      <c r="BS79" s="70"/>
      <c r="BT79" s="70"/>
      <c r="BU79" s="70"/>
      <c r="BV79" s="70"/>
      <c r="BW79" s="71"/>
      <c r="BX79" s="69">
        <f>データ!DW7</f>
        <v>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46.4</v>
      </c>
      <c r="DH79" s="70"/>
      <c r="DI79" s="70"/>
      <c r="DJ79" s="70"/>
      <c r="DK79" s="70"/>
      <c r="DL79" s="70"/>
      <c r="DM79" s="70"/>
      <c r="DN79" s="70"/>
      <c r="DO79" s="70"/>
      <c r="DP79" s="70"/>
      <c r="DQ79" s="70"/>
      <c r="DR79" s="70"/>
      <c r="DS79" s="70"/>
      <c r="DT79" s="70"/>
      <c r="DU79" s="71"/>
      <c r="DV79" s="69">
        <f>データ!EE7</f>
        <v>49</v>
      </c>
      <c r="DW79" s="70"/>
      <c r="DX79" s="70"/>
      <c r="DY79" s="70"/>
      <c r="DZ79" s="70"/>
      <c r="EA79" s="70"/>
      <c r="EB79" s="70"/>
      <c r="EC79" s="70"/>
      <c r="ED79" s="70"/>
      <c r="EE79" s="70"/>
      <c r="EF79" s="70"/>
      <c r="EG79" s="70"/>
      <c r="EH79" s="70"/>
      <c r="EI79" s="70"/>
      <c r="EJ79" s="71"/>
      <c r="EK79" s="69">
        <f>データ!EF7</f>
        <v>51.1</v>
      </c>
      <c r="EL79" s="70"/>
      <c r="EM79" s="70"/>
      <c r="EN79" s="70"/>
      <c r="EO79" s="70"/>
      <c r="EP79" s="70"/>
      <c r="EQ79" s="70"/>
      <c r="ER79" s="70"/>
      <c r="ES79" s="70"/>
      <c r="ET79" s="70"/>
      <c r="EU79" s="70"/>
      <c r="EV79" s="70"/>
      <c r="EW79" s="70"/>
      <c r="EX79" s="70"/>
      <c r="EY79" s="71"/>
      <c r="EZ79" s="69">
        <f>データ!EG7</f>
        <v>50.2</v>
      </c>
      <c r="FA79" s="70"/>
      <c r="FB79" s="70"/>
      <c r="FC79" s="70"/>
      <c r="FD79" s="70"/>
      <c r="FE79" s="70"/>
      <c r="FF79" s="70"/>
      <c r="FG79" s="70"/>
      <c r="FH79" s="70"/>
      <c r="FI79" s="70"/>
      <c r="FJ79" s="70"/>
      <c r="FK79" s="70"/>
      <c r="FL79" s="70"/>
      <c r="FM79" s="70"/>
      <c r="FN79" s="71"/>
      <c r="FO79" s="69">
        <f>データ!EH7</f>
        <v>51.8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75.7</v>
      </c>
      <c r="GU79" s="70"/>
      <c r="GV79" s="70"/>
      <c r="GW79" s="70"/>
      <c r="GX79" s="70"/>
      <c r="GY79" s="70"/>
      <c r="GZ79" s="70"/>
      <c r="HA79" s="70"/>
      <c r="HB79" s="70"/>
      <c r="HC79" s="70"/>
      <c r="HD79" s="70"/>
      <c r="HE79" s="70"/>
      <c r="HF79" s="70"/>
      <c r="HG79" s="70"/>
      <c r="HH79" s="71"/>
      <c r="HI79" s="69">
        <f>データ!EP7</f>
        <v>78.8</v>
      </c>
      <c r="HJ79" s="70"/>
      <c r="HK79" s="70"/>
      <c r="HL79" s="70"/>
      <c r="HM79" s="70"/>
      <c r="HN79" s="70"/>
      <c r="HO79" s="70"/>
      <c r="HP79" s="70"/>
      <c r="HQ79" s="70"/>
      <c r="HR79" s="70"/>
      <c r="HS79" s="70"/>
      <c r="HT79" s="70"/>
      <c r="HU79" s="70"/>
      <c r="HV79" s="70"/>
      <c r="HW79" s="71"/>
      <c r="HX79" s="69">
        <f>データ!EQ7</f>
        <v>79.5</v>
      </c>
      <c r="HY79" s="70"/>
      <c r="HZ79" s="70"/>
      <c r="IA79" s="70"/>
      <c r="IB79" s="70"/>
      <c r="IC79" s="70"/>
      <c r="ID79" s="70"/>
      <c r="IE79" s="70"/>
      <c r="IF79" s="70"/>
      <c r="IG79" s="70"/>
      <c r="IH79" s="70"/>
      <c r="II79" s="70"/>
      <c r="IJ79" s="70"/>
      <c r="IK79" s="70"/>
      <c r="IL79" s="71"/>
      <c r="IM79" s="69">
        <f>データ!ER7</f>
        <v>66.400000000000006</v>
      </c>
      <c r="IN79" s="70"/>
      <c r="IO79" s="70"/>
      <c r="IP79" s="70"/>
      <c r="IQ79" s="70"/>
      <c r="IR79" s="70"/>
      <c r="IS79" s="70"/>
      <c r="IT79" s="70"/>
      <c r="IU79" s="70"/>
      <c r="IV79" s="70"/>
      <c r="IW79" s="70"/>
      <c r="IX79" s="70"/>
      <c r="IY79" s="70"/>
      <c r="IZ79" s="70"/>
      <c r="JA79" s="71"/>
      <c r="JB79" s="69">
        <f>データ!ES7</f>
        <v>65.599999999999994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39127964</v>
      </c>
      <c r="KH79" s="67"/>
      <c r="KI79" s="67"/>
      <c r="KJ79" s="67"/>
      <c r="KK79" s="67"/>
      <c r="KL79" s="67"/>
      <c r="KM79" s="67"/>
      <c r="KN79" s="67"/>
      <c r="KO79" s="67"/>
      <c r="KP79" s="67"/>
      <c r="KQ79" s="67"/>
      <c r="KR79" s="67"/>
      <c r="KS79" s="67"/>
      <c r="KT79" s="67"/>
      <c r="KU79" s="68"/>
      <c r="KV79" s="66">
        <f>データ!FA7</f>
        <v>38944426</v>
      </c>
      <c r="KW79" s="67"/>
      <c r="KX79" s="67"/>
      <c r="KY79" s="67"/>
      <c r="KZ79" s="67"/>
      <c r="LA79" s="67"/>
      <c r="LB79" s="67"/>
      <c r="LC79" s="67"/>
      <c r="LD79" s="67"/>
      <c r="LE79" s="67"/>
      <c r="LF79" s="67"/>
      <c r="LG79" s="67"/>
      <c r="LH79" s="67"/>
      <c r="LI79" s="67"/>
      <c r="LJ79" s="68"/>
      <c r="LK79" s="66">
        <f>データ!FB7</f>
        <v>39296826</v>
      </c>
      <c r="LL79" s="67"/>
      <c r="LM79" s="67"/>
      <c r="LN79" s="67"/>
      <c r="LO79" s="67"/>
      <c r="LP79" s="67"/>
      <c r="LQ79" s="67"/>
      <c r="LR79" s="67"/>
      <c r="LS79" s="67"/>
      <c r="LT79" s="67"/>
      <c r="LU79" s="67"/>
      <c r="LV79" s="67"/>
      <c r="LW79" s="67"/>
      <c r="LX79" s="67"/>
      <c r="LY79" s="68"/>
      <c r="LZ79" s="66">
        <f>データ!FC7</f>
        <v>39317215</v>
      </c>
      <c r="MA79" s="67"/>
      <c r="MB79" s="67"/>
      <c r="MC79" s="67"/>
      <c r="MD79" s="67"/>
      <c r="ME79" s="67"/>
      <c r="MF79" s="67"/>
      <c r="MG79" s="67"/>
      <c r="MH79" s="67"/>
      <c r="MI79" s="67"/>
      <c r="MJ79" s="67"/>
      <c r="MK79" s="67"/>
      <c r="ML79" s="67"/>
      <c r="MM79" s="67"/>
      <c r="MN79" s="68"/>
      <c r="MO79" s="66">
        <f>データ!FD7</f>
        <v>39659856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7.2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7.2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7.2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7.2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7.2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YNMRQIrN9j8AYa4+AkzigBv2L6g5PMQK7HZ30wOAbdOv/yEq/Bnuio5Sqmiw9OeviYohdaHXc+B4t1F3XQ4kQ==" saltValue="zZKmYDY2aYRZBGduH8rQR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159</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160</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161</v>
      </c>
      <c r="DL5" s="49" t="s">
        <v>150</v>
      </c>
      <c r="DM5" s="49" t="s">
        <v>151</v>
      </c>
      <c r="DN5" s="49" t="s">
        <v>152</v>
      </c>
      <c r="DO5" s="49" t="s">
        <v>153</v>
      </c>
      <c r="DP5" s="49" t="s">
        <v>154</v>
      </c>
      <c r="DQ5" s="49" t="s">
        <v>155</v>
      </c>
      <c r="DR5" s="49" t="s">
        <v>156</v>
      </c>
      <c r="DS5" s="49" t="s">
        <v>146</v>
      </c>
      <c r="DT5" s="49" t="s">
        <v>147</v>
      </c>
      <c r="DU5" s="49" t="s">
        <v>162</v>
      </c>
      <c r="DV5" s="49" t="s">
        <v>149</v>
      </c>
      <c r="DW5" s="49" t="s">
        <v>159</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158</v>
      </c>
      <c r="EQ5" s="49" t="s">
        <v>148</v>
      </c>
      <c r="ER5" s="49" t="s">
        <v>149</v>
      </c>
      <c r="ES5" s="49" t="s">
        <v>150</v>
      </c>
      <c r="ET5" s="49" t="s">
        <v>151</v>
      </c>
      <c r="EU5" s="49" t="s">
        <v>152</v>
      </c>
      <c r="EV5" s="49" t="s">
        <v>153</v>
      </c>
      <c r="EW5" s="49" t="s">
        <v>154</v>
      </c>
      <c r="EX5" s="49" t="s">
        <v>155</v>
      </c>
      <c r="EY5" s="49" t="s">
        <v>163</v>
      </c>
      <c r="EZ5" s="49" t="s">
        <v>157</v>
      </c>
      <c r="FA5" s="49" t="s">
        <v>147</v>
      </c>
      <c r="FB5" s="49" t="s">
        <v>148</v>
      </c>
      <c r="FC5" s="49" t="s">
        <v>149</v>
      </c>
      <c r="FD5" s="49" t="s">
        <v>164</v>
      </c>
      <c r="FE5" s="49" t="s">
        <v>151</v>
      </c>
      <c r="FF5" s="49" t="s">
        <v>152</v>
      </c>
      <c r="FG5" s="49" t="s">
        <v>153</v>
      </c>
      <c r="FH5" s="49" t="s">
        <v>154</v>
      </c>
      <c r="FI5" s="49" t="s">
        <v>155</v>
      </c>
      <c r="FJ5" s="49" t="s">
        <v>156</v>
      </c>
    </row>
    <row r="6" spans="1:166" s="54" customFormat="1" x14ac:dyDescent="0.15">
      <c r="A6" s="35" t="s">
        <v>165</v>
      </c>
      <c r="B6" s="50">
        <f>B8</f>
        <v>2022</v>
      </c>
      <c r="C6" s="50">
        <f t="shared" ref="C6:M6" si="2">C8</f>
        <v>432121</v>
      </c>
      <c r="D6" s="50">
        <f t="shared" si="2"/>
        <v>46</v>
      </c>
      <c r="E6" s="50">
        <f t="shared" si="2"/>
        <v>6</v>
      </c>
      <c r="F6" s="50">
        <f t="shared" si="2"/>
        <v>0</v>
      </c>
      <c r="G6" s="50">
        <f t="shared" si="2"/>
        <v>1</v>
      </c>
      <c r="H6" s="147" t="str">
        <f>IF(H8&lt;&gt;I8,H8,"")&amp;IF(I8&lt;&gt;J8,I8,"")&amp;"　"&amp;J8</f>
        <v>熊本県上天草市　上天草総合病院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24</v>
      </c>
      <c r="R6" s="50" t="str">
        <f t="shared" si="3"/>
        <v>対象</v>
      </c>
      <c r="S6" s="50" t="str">
        <f t="shared" si="3"/>
        <v>ド 透 訓</v>
      </c>
      <c r="T6" s="50" t="str">
        <f t="shared" si="3"/>
        <v>救 臨 へ 災 輪</v>
      </c>
      <c r="U6" s="51">
        <f>U8</f>
        <v>25015</v>
      </c>
      <c r="V6" s="51">
        <f>V8</f>
        <v>11805</v>
      </c>
      <c r="W6" s="50" t="str">
        <f>W8</f>
        <v>-</v>
      </c>
      <c r="X6" s="50" t="str">
        <f t="shared" ref="X6" si="4">X8</f>
        <v>第１種該当</v>
      </c>
      <c r="Y6" s="50" t="str">
        <f t="shared" si="3"/>
        <v>１０：１</v>
      </c>
      <c r="Z6" s="51">
        <f t="shared" si="3"/>
        <v>149</v>
      </c>
      <c r="AA6" s="51">
        <f t="shared" si="3"/>
        <v>46</v>
      </c>
      <c r="AB6" s="51" t="str">
        <f t="shared" si="3"/>
        <v>-</v>
      </c>
      <c r="AC6" s="51" t="str">
        <f t="shared" si="3"/>
        <v>-</v>
      </c>
      <c r="AD6" s="51" t="str">
        <f t="shared" si="3"/>
        <v>-</v>
      </c>
      <c r="AE6" s="51">
        <f t="shared" si="3"/>
        <v>195</v>
      </c>
      <c r="AF6" s="51">
        <f t="shared" si="3"/>
        <v>133</v>
      </c>
      <c r="AG6" s="51">
        <f t="shared" si="3"/>
        <v>46</v>
      </c>
      <c r="AH6" s="51">
        <f t="shared" si="3"/>
        <v>179</v>
      </c>
      <c r="AI6" s="52">
        <f>IF(AI8="-",NA(),AI8)</f>
        <v>100.2</v>
      </c>
      <c r="AJ6" s="52">
        <f t="shared" ref="AJ6:AR6" si="5">IF(AJ8="-",NA(),AJ8)</f>
        <v>98.4</v>
      </c>
      <c r="AK6" s="52">
        <f t="shared" si="5"/>
        <v>110.6</v>
      </c>
      <c r="AL6" s="52">
        <f t="shared" si="5"/>
        <v>110.6</v>
      </c>
      <c r="AM6" s="52">
        <f t="shared" si="5"/>
        <v>107.5</v>
      </c>
      <c r="AN6" s="52">
        <f t="shared" si="5"/>
        <v>97.2</v>
      </c>
      <c r="AO6" s="52">
        <f t="shared" si="5"/>
        <v>96.9</v>
      </c>
      <c r="AP6" s="52">
        <f t="shared" si="5"/>
        <v>100.6</v>
      </c>
      <c r="AQ6" s="52">
        <f t="shared" si="5"/>
        <v>105.9</v>
      </c>
      <c r="AR6" s="52">
        <f t="shared" si="5"/>
        <v>104.3</v>
      </c>
      <c r="AS6" s="52" t="str">
        <f>IF(AS8="-","【-】","【"&amp;SUBSTITUTE(TEXT(AS8,"#,##0.0"),"-","△")&amp;"】")</f>
        <v>【103.5】</v>
      </c>
      <c r="AT6" s="52">
        <f>IF(AT8="-",NA(),AT8)</f>
        <v>97.1</v>
      </c>
      <c r="AU6" s="52">
        <f t="shared" ref="AU6:BC6" si="6">IF(AU8="-",NA(),AU8)</f>
        <v>99.8</v>
      </c>
      <c r="AV6" s="52">
        <f t="shared" si="6"/>
        <v>105.1</v>
      </c>
      <c r="AW6" s="52">
        <f t="shared" si="6"/>
        <v>99.5</v>
      </c>
      <c r="AX6" s="52">
        <f t="shared" si="6"/>
        <v>102.5</v>
      </c>
      <c r="AY6" s="52">
        <f t="shared" si="6"/>
        <v>84</v>
      </c>
      <c r="AZ6" s="52">
        <f t="shared" si="6"/>
        <v>84.3</v>
      </c>
      <c r="BA6" s="52">
        <f t="shared" si="6"/>
        <v>80.7</v>
      </c>
      <c r="BB6" s="52">
        <f t="shared" si="6"/>
        <v>82.2</v>
      </c>
      <c r="BC6" s="52">
        <f t="shared" si="6"/>
        <v>81.7</v>
      </c>
      <c r="BD6" s="52" t="str">
        <f>IF(BD8="-","【-】","【"&amp;SUBSTITUTE(TEXT(BD8,"#,##0.0"),"-","△")&amp;"】")</f>
        <v>【86.4】</v>
      </c>
      <c r="BE6" s="52">
        <f>IF(BE8="-",NA(),BE8)</f>
        <v>94.5</v>
      </c>
      <c r="BF6" s="52">
        <f t="shared" ref="BF6:BN6" si="7">IF(BF8="-",NA(),BF8)</f>
        <v>97.3</v>
      </c>
      <c r="BG6" s="52">
        <f t="shared" si="7"/>
        <v>102</v>
      </c>
      <c r="BH6" s="52">
        <f t="shared" si="7"/>
        <v>96.6</v>
      </c>
      <c r="BI6" s="52">
        <f t="shared" si="7"/>
        <v>99.5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78.599999999999994</v>
      </c>
      <c r="BQ6" s="52">
        <f t="shared" ref="BQ6:BY6" si="8">IF(BQ8="-",NA(),BQ8)</f>
        <v>80.8</v>
      </c>
      <c r="BR6" s="52">
        <f t="shared" si="8"/>
        <v>82</v>
      </c>
      <c r="BS6" s="52">
        <f t="shared" si="8"/>
        <v>78.7</v>
      </c>
      <c r="BT6" s="52">
        <f t="shared" si="8"/>
        <v>78.400000000000006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30445</v>
      </c>
      <c r="CB6" s="53">
        <f t="shared" ref="CB6:CJ6" si="9">IF(CB8="-",NA(),CB8)</f>
        <v>31352</v>
      </c>
      <c r="CC6" s="53">
        <f t="shared" si="9"/>
        <v>31315</v>
      </c>
      <c r="CD6" s="53">
        <f t="shared" si="9"/>
        <v>31445</v>
      </c>
      <c r="CE6" s="53">
        <f t="shared" si="9"/>
        <v>30727</v>
      </c>
      <c r="CF6" s="53">
        <f t="shared" si="9"/>
        <v>34924</v>
      </c>
      <c r="CG6" s="53">
        <f t="shared" si="9"/>
        <v>35788</v>
      </c>
      <c r="CH6" s="53">
        <f t="shared" si="9"/>
        <v>37855</v>
      </c>
      <c r="CI6" s="53">
        <f t="shared" si="9"/>
        <v>39289</v>
      </c>
      <c r="CJ6" s="53">
        <f t="shared" si="9"/>
        <v>40846</v>
      </c>
      <c r="CK6" s="52" t="str">
        <f>IF(CK8="-","【-】","【"&amp;SUBSTITUTE(TEXT(CK8,"#,##0"),"-","△")&amp;"】")</f>
        <v>【61,837】</v>
      </c>
      <c r="CL6" s="53">
        <f>IF(CL8="-",NA(),CL8)</f>
        <v>7207</v>
      </c>
      <c r="CM6" s="53">
        <f t="shared" ref="CM6:CU6" si="10">IF(CM8="-",NA(),CM8)</f>
        <v>7174</v>
      </c>
      <c r="CN6" s="53">
        <f t="shared" si="10"/>
        <v>7877</v>
      </c>
      <c r="CO6" s="53">
        <f t="shared" si="10"/>
        <v>7977</v>
      </c>
      <c r="CP6" s="53">
        <f t="shared" si="10"/>
        <v>8560</v>
      </c>
      <c r="CQ6" s="53">
        <f t="shared" si="10"/>
        <v>10244</v>
      </c>
      <c r="CR6" s="53">
        <f t="shared" si="10"/>
        <v>10602</v>
      </c>
      <c r="CS6" s="53">
        <f t="shared" si="10"/>
        <v>11234</v>
      </c>
      <c r="CT6" s="53">
        <f t="shared" si="10"/>
        <v>11512</v>
      </c>
      <c r="CU6" s="53">
        <f t="shared" si="10"/>
        <v>11831</v>
      </c>
      <c r="CV6" s="52" t="str">
        <f>IF(CV8="-","【-】","【"&amp;SUBSTITUTE(TEXT(CV8,"#,##0"),"-","△")&amp;"】")</f>
        <v>【17,600】</v>
      </c>
      <c r="CW6" s="52">
        <f>IF(CW8="-",NA(),CW8)</f>
        <v>69.400000000000006</v>
      </c>
      <c r="CX6" s="52">
        <f t="shared" ref="CX6:DF6" si="11">IF(CX8="-",NA(),CX8)</f>
        <v>67.099999999999994</v>
      </c>
      <c r="CY6" s="52">
        <f t="shared" si="11"/>
        <v>64.8</v>
      </c>
      <c r="CZ6" s="52">
        <f t="shared" si="11"/>
        <v>63.4</v>
      </c>
      <c r="DA6" s="52">
        <f t="shared" si="11"/>
        <v>62.8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14.5</v>
      </c>
      <c r="DI6" s="52">
        <f t="shared" ref="DI6:DQ6" si="12">IF(DI8="-",NA(),DI8)</f>
        <v>14.5</v>
      </c>
      <c r="DJ6" s="52">
        <f t="shared" si="12"/>
        <v>13.3</v>
      </c>
      <c r="DK6" s="52">
        <f t="shared" si="12"/>
        <v>13.7</v>
      </c>
      <c r="DL6" s="52">
        <f t="shared" si="12"/>
        <v>14.9</v>
      </c>
      <c r="DM6" s="52">
        <f t="shared" si="12"/>
        <v>17.7</v>
      </c>
      <c r="DN6" s="52">
        <f t="shared" si="12"/>
        <v>17.5</v>
      </c>
      <c r="DO6" s="52">
        <f t="shared" si="12"/>
        <v>17.5</v>
      </c>
      <c r="DP6" s="52">
        <f t="shared" si="12"/>
        <v>17.3</v>
      </c>
      <c r="DQ6" s="52">
        <f t="shared" si="12"/>
        <v>17.899999999999999</v>
      </c>
      <c r="DR6" s="52" t="str">
        <f>IF(DR8="-","【-】","【"&amp;SUBSTITUTE(TEXT(DR8,"#,##0.0"),"-","△")&amp;"】")</f>
        <v>【25.1】</v>
      </c>
      <c r="DS6" s="52">
        <f>IF(DS8="-",NA(),DS8)</f>
        <v>38.200000000000003</v>
      </c>
      <c r="DT6" s="52">
        <f t="shared" ref="DT6:EB6" si="13">IF(DT8="-",NA(),DT8)</f>
        <v>38.200000000000003</v>
      </c>
      <c r="DU6" s="52">
        <f t="shared" si="13"/>
        <v>24.8</v>
      </c>
      <c r="DV6" s="52">
        <f t="shared" si="13"/>
        <v>12.5</v>
      </c>
      <c r="DW6" s="52">
        <f t="shared" si="13"/>
        <v>2.9</v>
      </c>
      <c r="DX6" s="52">
        <f t="shared" si="13"/>
        <v>117.1</v>
      </c>
      <c r="DY6" s="52">
        <f t="shared" si="13"/>
        <v>120.5</v>
      </c>
      <c r="DZ6" s="52">
        <f t="shared" si="13"/>
        <v>124.2</v>
      </c>
      <c r="EA6" s="52">
        <f t="shared" si="13"/>
        <v>121.6</v>
      </c>
      <c r="EB6" s="52">
        <f t="shared" si="13"/>
        <v>118.9</v>
      </c>
      <c r="EC6" s="52" t="str">
        <f>IF(EC8="-","【-】","【"&amp;SUBSTITUTE(TEXT(EC8,"#,##0.0"),"-","△")&amp;"】")</f>
        <v>【63.0】</v>
      </c>
      <c r="ED6" s="52">
        <f>IF(ED8="-",NA(),ED8)</f>
        <v>46.4</v>
      </c>
      <c r="EE6" s="52">
        <f t="shared" ref="EE6:EM6" si="14">IF(EE8="-",NA(),EE8)</f>
        <v>49</v>
      </c>
      <c r="EF6" s="52">
        <f t="shared" si="14"/>
        <v>51.1</v>
      </c>
      <c r="EG6" s="52">
        <f t="shared" si="14"/>
        <v>50.2</v>
      </c>
      <c r="EH6" s="52">
        <f t="shared" si="14"/>
        <v>51.8</v>
      </c>
      <c r="EI6" s="52">
        <f t="shared" si="14"/>
        <v>54.1</v>
      </c>
      <c r="EJ6" s="52">
        <f t="shared" si="14"/>
        <v>54.6</v>
      </c>
      <c r="EK6" s="52">
        <f t="shared" si="14"/>
        <v>56.9</v>
      </c>
      <c r="EL6" s="52">
        <f t="shared" si="14"/>
        <v>58.1</v>
      </c>
      <c r="EM6" s="52">
        <f t="shared" si="14"/>
        <v>59.4</v>
      </c>
      <c r="EN6" s="52" t="str">
        <f>IF(EN8="-","【-】","【"&amp;SUBSTITUTE(TEXT(EN8,"#,##0.0"),"-","△")&amp;"】")</f>
        <v>【56.4】</v>
      </c>
      <c r="EO6" s="52">
        <f>IF(EO8="-",NA(),EO8)</f>
        <v>75.7</v>
      </c>
      <c r="EP6" s="52">
        <f t="shared" ref="EP6:EX6" si="15">IF(EP8="-",NA(),EP8)</f>
        <v>78.8</v>
      </c>
      <c r="EQ6" s="52">
        <f t="shared" si="15"/>
        <v>79.5</v>
      </c>
      <c r="ER6" s="52">
        <f t="shared" si="15"/>
        <v>66.400000000000006</v>
      </c>
      <c r="ES6" s="52">
        <f t="shared" si="15"/>
        <v>65.599999999999994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39127964</v>
      </c>
      <c r="FA6" s="53">
        <f t="shared" ref="FA6:FI6" si="16">IF(FA8="-",NA(),FA8)</f>
        <v>38944426</v>
      </c>
      <c r="FB6" s="53">
        <f t="shared" si="16"/>
        <v>39296826</v>
      </c>
      <c r="FC6" s="53">
        <f t="shared" si="16"/>
        <v>39317215</v>
      </c>
      <c r="FD6" s="53">
        <f t="shared" si="16"/>
        <v>39659856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166</v>
      </c>
      <c r="B7" s="50">
        <f t="shared" ref="B7:AH7" si="17">B8</f>
        <v>2022</v>
      </c>
      <c r="C7" s="50">
        <f t="shared" si="17"/>
        <v>432121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24</v>
      </c>
      <c r="R7" s="50" t="str">
        <f t="shared" si="17"/>
        <v>対象</v>
      </c>
      <c r="S7" s="50" t="str">
        <f t="shared" si="17"/>
        <v>ド 透 訓</v>
      </c>
      <c r="T7" s="50" t="str">
        <f t="shared" si="17"/>
        <v>救 臨 へ 災 輪</v>
      </c>
      <c r="U7" s="51">
        <f>U8</f>
        <v>25015</v>
      </c>
      <c r="V7" s="51">
        <f>V8</f>
        <v>11805</v>
      </c>
      <c r="W7" s="50" t="str">
        <f>W8</f>
        <v>-</v>
      </c>
      <c r="X7" s="50" t="str">
        <f t="shared" si="17"/>
        <v>第１種該当</v>
      </c>
      <c r="Y7" s="50" t="str">
        <f t="shared" si="17"/>
        <v>１０：１</v>
      </c>
      <c r="Z7" s="51">
        <f t="shared" si="17"/>
        <v>149</v>
      </c>
      <c r="AA7" s="51">
        <f t="shared" si="17"/>
        <v>46</v>
      </c>
      <c r="AB7" s="51" t="str">
        <f t="shared" si="17"/>
        <v>-</v>
      </c>
      <c r="AC7" s="51" t="str">
        <f t="shared" si="17"/>
        <v>-</v>
      </c>
      <c r="AD7" s="51" t="str">
        <f t="shared" si="17"/>
        <v>-</v>
      </c>
      <c r="AE7" s="51">
        <f t="shared" si="17"/>
        <v>195</v>
      </c>
      <c r="AF7" s="51">
        <f t="shared" si="17"/>
        <v>133</v>
      </c>
      <c r="AG7" s="51">
        <f t="shared" si="17"/>
        <v>46</v>
      </c>
      <c r="AH7" s="51">
        <f t="shared" si="17"/>
        <v>179</v>
      </c>
      <c r="AI7" s="52">
        <f>AI8</f>
        <v>100.2</v>
      </c>
      <c r="AJ7" s="52">
        <f t="shared" ref="AJ7:AR7" si="18">AJ8</f>
        <v>98.4</v>
      </c>
      <c r="AK7" s="52">
        <f t="shared" si="18"/>
        <v>110.6</v>
      </c>
      <c r="AL7" s="52">
        <f t="shared" si="18"/>
        <v>110.6</v>
      </c>
      <c r="AM7" s="52">
        <f t="shared" si="18"/>
        <v>107.5</v>
      </c>
      <c r="AN7" s="52">
        <f t="shared" si="18"/>
        <v>97.2</v>
      </c>
      <c r="AO7" s="52">
        <f t="shared" si="18"/>
        <v>96.9</v>
      </c>
      <c r="AP7" s="52">
        <f t="shared" si="18"/>
        <v>100.6</v>
      </c>
      <c r="AQ7" s="52">
        <f t="shared" si="18"/>
        <v>105.9</v>
      </c>
      <c r="AR7" s="52">
        <f t="shared" si="18"/>
        <v>104.3</v>
      </c>
      <c r="AS7" s="52"/>
      <c r="AT7" s="52">
        <f>AT8</f>
        <v>97.1</v>
      </c>
      <c r="AU7" s="52">
        <f t="shared" ref="AU7:BC7" si="19">AU8</f>
        <v>99.8</v>
      </c>
      <c r="AV7" s="52">
        <f t="shared" si="19"/>
        <v>105.1</v>
      </c>
      <c r="AW7" s="52">
        <f t="shared" si="19"/>
        <v>99.5</v>
      </c>
      <c r="AX7" s="52">
        <f t="shared" si="19"/>
        <v>102.5</v>
      </c>
      <c r="AY7" s="52">
        <f t="shared" si="19"/>
        <v>84</v>
      </c>
      <c r="AZ7" s="52">
        <f t="shared" si="19"/>
        <v>84.3</v>
      </c>
      <c r="BA7" s="52">
        <f t="shared" si="19"/>
        <v>80.7</v>
      </c>
      <c r="BB7" s="52">
        <f t="shared" si="19"/>
        <v>82.2</v>
      </c>
      <c r="BC7" s="52">
        <f t="shared" si="19"/>
        <v>81.7</v>
      </c>
      <c r="BD7" s="52"/>
      <c r="BE7" s="52">
        <f>BE8</f>
        <v>94.5</v>
      </c>
      <c r="BF7" s="52">
        <f t="shared" ref="BF7:BN7" si="20">BF8</f>
        <v>97.3</v>
      </c>
      <c r="BG7" s="52">
        <f t="shared" si="20"/>
        <v>102</v>
      </c>
      <c r="BH7" s="52">
        <f t="shared" si="20"/>
        <v>96.6</v>
      </c>
      <c r="BI7" s="52">
        <f t="shared" si="20"/>
        <v>99.5</v>
      </c>
      <c r="BJ7" s="52">
        <f t="shared" si="20"/>
        <v>80.400000000000006</v>
      </c>
      <c r="BK7" s="52">
        <f t="shared" si="20"/>
        <v>80.599999999999994</v>
      </c>
      <c r="BL7" s="52">
        <f t="shared" si="20"/>
        <v>77.099999999999994</v>
      </c>
      <c r="BM7" s="52">
        <f t="shared" si="20"/>
        <v>78.599999999999994</v>
      </c>
      <c r="BN7" s="52">
        <f t="shared" si="20"/>
        <v>78.099999999999994</v>
      </c>
      <c r="BO7" s="52"/>
      <c r="BP7" s="52">
        <f>BP8</f>
        <v>78.599999999999994</v>
      </c>
      <c r="BQ7" s="52">
        <f t="shared" ref="BQ7:BY7" si="21">BQ8</f>
        <v>80.8</v>
      </c>
      <c r="BR7" s="52">
        <f t="shared" si="21"/>
        <v>82</v>
      </c>
      <c r="BS7" s="52">
        <f t="shared" si="21"/>
        <v>78.7</v>
      </c>
      <c r="BT7" s="52">
        <f t="shared" si="21"/>
        <v>78.400000000000006</v>
      </c>
      <c r="BU7" s="52">
        <f t="shared" si="21"/>
        <v>70.099999999999994</v>
      </c>
      <c r="BV7" s="52">
        <f t="shared" si="21"/>
        <v>70.400000000000006</v>
      </c>
      <c r="BW7" s="52">
        <f t="shared" si="21"/>
        <v>65.8</v>
      </c>
      <c r="BX7" s="52">
        <f t="shared" si="21"/>
        <v>65</v>
      </c>
      <c r="BY7" s="52">
        <f t="shared" si="21"/>
        <v>63.3</v>
      </c>
      <c r="BZ7" s="52"/>
      <c r="CA7" s="53">
        <f>CA8</f>
        <v>30445</v>
      </c>
      <c r="CB7" s="53">
        <f t="shared" ref="CB7:CJ7" si="22">CB8</f>
        <v>31352</v>
      </c>
      <c r="CC7" s="53">
        <f t="shared" si="22"/>
        <v>31315</v>
      </c>
      <c r="CD7" s="53">
        <f t="shared" si="22"/>
        <v>31445</v>
      </c>
      <c r="CE7" s="53">
        <f t="shared" si="22"/>
        <v>30727</v>
      </c>
      <c r="CF7" s="53">
        <f t="shared" si="22"/>
        <v>34924</v>
      </c>
      <c r="CG7" s="53">
        <f t="shared" si="22"/>
        <v>35788</v>
      </c>
      <c r="CH7" s="53">
        <f t="shared" si="22"/>
        <v>37855</v>
      </c>
      <c r="CI7" s="53">
        <f t="shared" si="22"/>
        <v>39289</v>
      </c>
      <c r="CJ7" s="53">
        <f t="shared" si="22"/>
        <v>40846</v>
      </c>
      <c r="CK7" s="52"/>
      <c r="CL7" s="53">
        <f>CL8</f>
        <v>7207</v>
      </c>
      <c r="CM7" s="53">
        <f t="shared" ref="CM7:CU7" si="23">CM8</f>
        <v>7174</v>
      </c>
      <c r="CN7" s="53">
        <f t="shared" si="23"/>
        <v>7877</v>
      </c>
      <c r="CO7" s="53">
        <f t="shared" si="23"/>
        <v>7977</v>
      </c>
      <c r="CP7" s="53">
        <f t="shared" si="23"/>
        <v>8560</v>
      </c>
      <c r="CQ7" s="53">
        <f t="shared" si="23"/>
        <v>10244</v>
      </c>
      <c r="CR7" s="53">
        <f t="shared" si="23"/>
        <v>10602</v>
      </c>
      <c r="CS7" s="53">
        <f t="shared" si="23"/>
        <v>11234</v>
      </c>
      <c r="CT7" s="53">
        <f t="shared" si="23"/>
        <v>11512</v>
      </c>
      <c r="CU7" s="53">
        <f t="shared" si="23"/>
        <v>11831</v>
      </c>
      <c r="CV7" s="52"/>
      <c r="CW7" s="52">
        <f>CW8</f>
        <v>69.400000000000006</v>
      </c>
      <c r="CX7" s="52">
        <f t="shared" ref="CX7:DF7" si="24">CX8</f>
        <v>67.099999999999994</v>
      </c>
      <c r="CY7" s="52">
        <f t="shared" si="24"/>
        <v>64.8</v>
      </c>
      <c r="CZ7" s="52">
        <f t="shared" si="24"/>
        <v>63.4</v>
      </c>
      <c r="DA7" s="52">
        <f t="shared" si="24"/>
        <v>62.8</v>
      </c>
      <c r="DB7" s="52">
        <f t="shared" si="24"/>
        <v>63.7</v>
      </c>
      <c r="DC7" s="52">
        <f t="shared" si="24"/>
        <v>63.3</v>
      </c>
      <c r="DD7" s="52">
        <f t="shared" si="24"/>
        <v>68.5</v>
      </c>
      <c r="DE7" s="52">
        <f t="shared" si="24"/>
        <v>67.099999999999994</v>
      </c>
      <c r="DF7" s="52">
        <f t="shared" si="24"/>
        <v>66.900000000000006</v>
      </c>
      <c r="DG7" s="52"/>
      <c r="DH7" s="52">
        <f>DH8</f>
        <v>14.5</v>
      </c>
      <c r="DI7" s="52">
        <f t="shared" ref="DI7:DQ7" si="25">DI8</f>
        <v>14.5</v>
      </c>
      <c r="DJ7" s="52">
        <f t="shared" si="25"/>
        <v>13.3</v>
      </c>
      <c r="DK7" s="52">
        <f t="shared" si="25"/>
        <v>13.7</v>
      </c>
      <c r="DL7" s="52">
        <f t="shared" si="25"/>
        <v>14.9</v>
      </c>
      <c r="DM7" s="52">
        <f t="shared" si="25"/>
        <v>17.7</v>
      </c>
      <c r="DN7" s="52">
        <f t="shared" si="25"/>
        <v>17.5</v>
      </c>
      <c r="DO7" s="52">
        <f t="shared" si="25"/>
        <v>17.5</v>
      </c>
      <c r="DP7" s="52">
        <f t="shared" si="25"/>
        <v>17.3</v>
      </c>
      <c r="DQ7" s="52">
        <f t="shared" si="25"/>
        <v>17.899999999999999</v>
      </c>
      <c r="DR7" s="52"/>
      <c r="DS7" s="52">
        <f>DS8</f>
        <v>38.200000000000003</v>
      </c>
      <c r="DT7" s="52">
        <f t="shared" ref="DT7:EB7" si="26">DT8</f>
        <v>38.200000000000003</v>
      </c>
      <c r="DU7" s="52">
        <f t="shared" si="26"/>
        <v>24.8</v>
      </c>
      <c r="DV7" s="52">
        <f t="shared" si="26"/>
        <v>12.5</v>
      </c>
      <c r="DW7" s="52">
        <f t="shared" si="26"/>
        <v>2.9</v>
      </c>
      <c r="DX7" s="52">
        <f t="shared" si="26"/>
        <v>117.1</v>
      </c>
      <c r="DY7" s="52">
        <f t="shared" si="26"/>
        <v>120.5</v>
      </c>
      <c r="DZ7" s="52">
        <f t="shared" si="26"/>
        <v>124.2</v>
      </c>
      <c r="EA7" s="52">
        <f t="shared" si="26"/>
        <v>121.6</v>
      </c>
      <c r="EB7" s="52">
        <f t="shared" si="26"/>
        <v>118.9</v>
      </c>
      <c r="EC7" s="52"/>
      <c r="ED7" s="52">
        <f>ED8</f>
        <v>46.4</v>
      </c>
      <c r="EE7" s="52">
        <f t="shared" ref="EE7:EM7" si="27">EE8</f>
        <v>49</v>
      </c>
      <c r="EF7" s="52">
        <f t="shared" si="27"/>
        <v>51.1</v>
      </c>
      <c r="EG7" s="52">
        <f t="shared" si="27"/>
        <v>50.2</v>
      </c>
      <c r="EH7" s="52">
        <f t="shared" si="27"/>
        <v>51.8</v>
      </c>
      <c r="EI7" s="52">
        <f t="shared" si="27"/>
        <v>54.1</v>
      </c>
      <c r="EJ7" s="52">
        <f t="shared" si="27"/>
        <v>54.6</v>
      </c>
      <c r="EK7" s="52">
        <f t="shared" si="27"/>
        <v>56.9</v>
      </c>
      <c r="EL7" s="52">
        <f t="shared" si="27"/>
        <v>58.1</v>
      </c>
      <c r="EM7" s="52">
        <f t="shared" si="27"/>
        <v>59.4</v>
      </c>
      <c r="EN7" s="52"/>
      <c r="EO7" s="52">
        <f>EO8</f>
        <v>75.7</v>
      </c>
      <c r="EP7" s="52">
        <f t="shared" ref="EP7:EX7" si="28">EP8</f>
        <v>78.8</v>
      </c>
      <c r="EQ7" s="52">
        <f t="shared" si="28"/>
        <v>79.5</v>
      </c>
      <c r="ER7" s="52">
        <f t="shared" si="28"/>
        <v>66.400000000000006</v>
      </c>
      <c r="ES7" s="52">
        <f t="shared" si="28"/>
        <v>65.599999999999994</v>
      </c>
      <c r="ET7" s="52">
        <f t="shared" si="28"/>
        <v>71.400000000000006</v>
      </c>
      <c r="EU7" s="52">
        <f t="shared" si="28"/>
        <v>71.7</v>
      </c>
      <c r="EV7" s="52">
        <f t="shared" si="28"/>
        <v>72.900000000000006</v>
      </c>
      <c r="EW7" s="52">
        <f t="shared" si="28"/>
        <v>73.900000000000006</v>
      </c>
      <c r="EX7" s="52">
        <f t="shared" si="28"/>
        <v>74.3</v>
      </c>
      <c r="EY7" s="52"/>
      <c r="EZ7" s="53">
        <f>EZ8</f>
        <v>39127964</v>
      </c>
      <c r="FA7" s="53">
        <f t="shared" ref="FA7:FI7" si="29">FA8</f>
        <v>38944426</v>
      </c>
      <c r="FB7" s="53">
        <f t="shared" si="29"/>
        <v>39296826</v>
      </c>
      <c r="FC7" s="53">
        <f t="shared" si="29"/>
        <v>39317215</v>
      </c>
      <c r="FD7" s="53">
        <f t="shared" si="29"/>
        <v>39659856</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432121</v>
      </c>
      <c r="D8" s="55">
        <v>46</v>
      </c>
      <c r="E8" s="55">
        <v>6</v>
      </c>
      <c r="F8" s="55">
        <v>0</v>
      </c>
      <c r="G8" s="55">
        <v>1</v>
      </c>
      <c r="H8" s="55" t="s">
        <v>167</v>
      </c>
      <c r="I8" s="55" t="s">
        <v>168</v>
      </c>
      <c r="J8" s="55" t="s">
        <v>169</v>
      </c>
      <c r="K8" s="55" t="s">
        <v>170</v>
      </c>
      <c r="L8" s="55" t="s">
        <v>171</v>
      </c>
      <c r="M8" s="55" t="s">
        <v>172</v>
      </c>
      <c r="N8" s="55" t="s">
        <v>173</v>
      </c>
      <c r="O8" s="55" t="s">
        <v>174</v>
      </c>
      <c r="P8" s="55" t="s">
        <v>175</v>
      </c>
      <c r="Q8" s="56">
        <v>24</v>
      </c>
      <c r="R8" s="55" t="s">
        <v>176</v>
      </c>
      <c r="S8" s="55" t="s">
        <v>177</v>
      </c>
      <c r="T8" s="55" t="s">
        <v>178</v>
      </c>
      <c r="U8" s="56">
        <v>25015</v>
      </c>
      <c r="V8" s="56">
        <v>11805</v>
      </c>
      <c r="W8" s="55" t="s">
        <v>40</v>
      </c>
      <c r="X8" s="55" t="s">
        <v>179</v>
      </c>
      <c r="Y8" s="57" t="s">
        <v>180</v>
      </c>
      <c r="Z8" s="56">
        <v>149</v>
      </c>
      <c r="AA8" s="56">
        <v>46</v>
      </c>
      <c r="AB8" s="56" t="s">
        <v>40</v>
      </c>
      <c r="AC8" s="56" t="s">
        <v>40</v>
      </c>
      <c r="AD8" s="56" t="s">
        <v>40</v>
      </c>
      <c r="AE8" s="56">
        <v>195</v>
      </c>
      <c r="AF8" s="56">
        <v>133</v>
      </c>
      <c r="AG8" s="56">
        <v>46</v>
      </c>
      <c r="AH8" s="56">
        <v>179</v>
      </c>
      <c r="AI8" s="58">
        <v>100.2</v>
      </c>
      <c r="AJ8" s="58">
        <v>98.4</v>
      </c>
      <c r="AK8" s="58">
        <v>110.6</v>
      </c>
      <c r="AL8" s="58">
        <v>110.6</v>
      </c>
      <c r="AM8" s="58">
        <v>107.5</v>
      </c>
      <c r="AN8" s="58">
        <v>97.2</v>
      </c>
      <c r="AO8" s="58">
        <v>96.9</v>
      </c>
      <c r="AP8" s="58">
        <v>100.6</v>
      </c>
      <c r="AQ8" s="58">
        <v>105.9</v>
      </c>
      <c r="AR8" s="58">
        <v>104.3</v>
      </c>
      <c r="AS8" s="58">
        <v>103.5</v>
      </c>
      <c r="AT8" s="58">
        <v>97.1</v>
      </c>
      <c r="AU8" s="58">
        <v>99.8</v>
      </c>
      <c r="AV8" s="58">
        <v>105.1</v>
      </c>
      <c r="AW8" s="58">
        <v>99.5</v>
      </c>
      <c r="AX8" s="58">
        <v>102.5</v>
      </c>
      <c r="AY8" s="58">
        <v>84</v>
      </c>
      <c r="AZ8" s="58">
        <v>84.3</v>
      </c>
      <c r="BA8" s="58">
        <v>80.7</v>
      </c>
      <c r="BB8" s="58">
        <v>82.2</v>
      </c>
      <c r="BC8" s="58">
        <v>81.7</v>
      </c>
      <c r="BD8" s="58">
        <v>86.4</v>
      </c>
      <c r="BE8" s="59">
        <v>94.5</v>
      </c>
      <c r="BF8" s="59">
        <v>97.3</v>
      </c>
      <c r="BG8" s="59">
        <v>102</v>
      </c>
      <c r="BH8" s="59">
        <v>96.6</v>
      </c>
      <c r="BI8" s="59">
        <v>99.5</v>
      </c>
      <c r="BJ8" s="59">
        <v>80.400000000000006</v>
      </c>
      <c r="BK8" s="59">
        <v>80.599999999999994</v>
      </c>
      <c r="BL8" s="59">
        <v>77.099999999999994</v>
      </c>
      <c r="BM8" s="59">
        <v>78.599999999999994</v>
      </c>
      <c r="BN8" s="59">
        <v>78.099999999999994</v>
      </c>
      <c r="BO8" s="59">
        <v>83.7</v>
      </c>
      <c r="BP8" s="58">
        <v>78.599999999999994</v>
      </c>
      <c r="BQ8" s="58">
        <v>80.8</v>
      </c>
      <c r="BR8" s="58">
        <v>82</v>
      </c>
      <c r="BS8" s="58">
        <v>78.7</v>
      </c>
      <c r="BT8" s="58">
        <v>78.400000000000006</v>
      </c>
      <c r="BU8" s="58">
        <v>70.099999999999994</v>
      </c>
      <c r="BV8" s="58">
        <v>70.400000000000006</v>
      </c>
      <c r="BW8" s="58">
        <v>65.8</v>
      </c>
      <c r="BX8" s="58">
        <v>65</v>
      </c>
      <c r="BY8" s="58">
        <v>63.3</v>
      </c>
      <c r="BZ8" s="58">
        <v>66.8</v>
      </c>
      <c r="CA8" s="59">
        <v>30445</v>
      </c>
      <c r="CB8" s="59">
        <v>31352</v>
      </c>
      <c r="CC8" s="59">
        <v>31315</v>
      </c>
      <c r="CD8" s="59">
        <v>31445</v>
      </c>
      <c r="CE8" s="59">
        <v>30727</v>
      </c>
      <c r="CF8" s="59">
        <v>34924</v>
      </c>
      <c r="CG8" s="59">
        <v>35788</v>
      </c>
      <c r="CH8" s="59">
        <v>37855</v>
      </c>
      <c r="CI8" s="59">
        <v>39289</v>
      </c>
      <c r="CJ8" s="59">
        <v>40846</v>
      </c>
      <c r="CK8" s="58">
        <v>61837</v>
      </c>
      <c r="CL8" s="59">
        <v>7207</v>
      </c>
      <c r="CM8" s="59">
        <v>7174</v>
      </c>
      <c r="CN8" s="59">
        <v>7877</v>
      </c>
      <c r="CO8" s="59">
        <v>7977</v>
      </c>
      <c r="CP8" s="59">
        <v>8560</v>
      </c>
      <c r="CQ8" s="59">
        <v>10244</v>
      </c>
      <c r="CR8" s="59">
        <v>10602</v>
      </c>
      <c r="CS8" s="59">
        <v>11234</v>
      </c>
      <c r="CT8" s="59">
        <v>11512</v>
      </c>
      <c r="CU8" s="59">
        <v>11831</v>
      </c>
      <c r="CV8" s="58">
        <v>17600</v>
      </c>
      <c r="CW8" s="59">
        <v>69.400000000000006</v>
      </c>
      <c r="CX8" s="59">
        <v>67.099999999999994</v>
      </c>
      <c r="CY8" s="59">
        <v>64.8</v>
      </c>
      <c r="CZ8" s="59">
        <v>63.4</v>
      </c>
      <c r="DA8" s="59">
        <v>62.8</v>
      </c>
      <c r="DB8" s="59">
        <v>63.7</v>
      </c>
      <c r="DC8" s="59">
        <v>63.3</v>
      </c>
      <c r="DD8" s="59">
        <v>68.5</v>
      </c>
      <c r="DE8" s="59">
        <v>67.099999999999994</v>
      </c>
      <c r="DF8" s="59">
        <v>66.900000000000006</v>
      </c>
      <c r="DG8" s="59">
        <v>55.6</v>
      </c>
      <c r="DH8" s="59">
        <v>14.5</v>
      </c>
      <c r="DI8" s="59">
        <v>14.5</v>
      </c>
      <c r="DJ8" s="59">
        <v>13.3</v>
      </c>
      <c r="DK8" s="59">
        <v>13.7</v>
      </c>
      <c r="DL8" s="59">
        <v>14.9</v>
      </c>
      <c r="DM8" s="59">
        <v>17.7</v>
      </c>
      <c r="DN8" s="59">
        <v>17.5</v>
      </c>
      <c r="DO8" s="59">
        <v>17.5</v>
      </c>
      <c r="DP8" s="59">
        <v>17.3</v>
      </c>
      <c r="DQ8" s="59">
        <v>17.899999999999999</v>
      </c>
      <c r="DR8" s="59">
        <v>25.1</v>
      </c>
      <c r="DS8" s="59">
        <v>38.200000000000003</v>
      </c>
      <c r="DT8" s="59">
        <v>38.200000000000003</v>
      </c>
      <c r="DU8" s="59">
        <v>24.8</v>
      </c>
      <c r="DV8" s="59">
        <v>12.5</v>
      </c>
      <c r="DW8" s="59">
        <v>2.9</v>
      </c>
      <c r="DX8" s="59">
        <v>117.1</v>
      </c>
      <c r="DY8" s="59">
        <v>120.5</v>
      </c>
      <c r="DZ8" s="59">
        <v>124.2</v>
      </c>
      <c r="EA8" s="59">
        <v>121.6</v>
      </c>
      <c r="EB8" s="59">
        <v>118.9</v>
      </c>
      <c r="EC8" s="59">
        <v>63</v>
      </c>
      <c r="ED8" s="58">
        <v>46.4</v>
      </c>
      <c r="EE8" s="58">
        <v>49</v>
      </c>
      <c r="EF8" s="58">
        <v>51.1</v>
      </c>
      <c r="EG8" s="58">
        <v>50.2</v>
      </c>
      <c r="EH8" s="58">
        <v>51.8</v>
      </c>
      <c r="EI8" s="58">
        <v>54.1</v>
      </c>
      <c r="EJ8" s="58">
        <v>54.6</v>
      </c>
      <c r="EK8" s="58">
        <v>56.9</v>
      </c>
      <c r="EL8" s="58">
        <v>58.1</v>
      </c>
      <c r="EM8" s="58">
        <v>59.4</v>
      </c>
      <c r="EN8" s="58">
        <v>56.4</v>
      </c>
      <c r="EO8" s="58">
        <v>75.7</v>
      </c>
      <c r="EP8" s="58">
        <v>78.8</v>
      </c>
      <c r="EQ8" s="58">
        <v>79.5</v>
      </c>
      <c r="ER8" s="58">
        <v>66.400000000000006</v>
      </c>
      <c r="ES8" s="58">
        <v>65.599999999999994</v>
      </c>
      <c r="ET8" s="58">
        <v>71.400000000000006</v>
      </c>
      <c r="EU8" s="58">
        <v>71.7</v>
      </c>
      <c r="EV8" s="58">
        <v>72.900000000000006</v>
      </c>
      <c r="EW8" s="58">
        <v>73.900000000000006</v>
      </c>
      <c r="EX8" s="58">
        <v>74.3</v>
      </c>
      <c r="EY8" s="58">
        <v>70.7</v>
      </c>
      <c r="EZ8" s="59">
        <v>39127964</v>
      </c>
      <c r="FA8" s="59">
        <v>38944426</v>
      </c>
      <c r="FB8" s="59">
        <v>39296826</v>
      </c>
      <c r="FC8" s="59">
        <v>39317215</v>
      </c>
      <c r="FD8" s="59">
        <v>39659856</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cp:lastPrinted>2024-02-09T05:47:18Z</cp:lastPrinted>
  <dcterms:created xsi:type="dcterms:W3CDTF">2023-12-20T05:12:08Z</dcterms:created>
  <dcterms:modified xsi:type="dcterms:W3CDTF">2024-02-09T05:47:21Z</dcterms:modified>
  <cp:category/>
</cp:coreProperties>
</file>