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7 山鹿市\病院\"/>
    </mc:Choice>
  </mc:AlternateContent>
  <workbookProtection workbookAlgorithmName="SHA-512" workbookHashValue="MGhQXc2aG9b05jC8SXZFwPHWyJxdoXcciLnpeGg7O3wRwG2g8Cp1MZ+mJ0Es2MW3VFHcjKkxFUDitPp8jMqErg==" workbookSaltValue="uNv5Yc8h2BP0kyEWFMEHX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JW8" i="4"/>
  <c r="ID8" i="4"/>
  <c r="FZ8" i="4"/>
  <c r="EG8" i="4"/>
  <c r="CN8" i="4"/>
  <c r="AU8" i="4"/>
  <c r="B8" i="4"/>
  <c r="B6" i="4"/>
  <c r="JB78" i="4" l="1"/>
  <c r="IZ54" i="4"/>
  <c r="IZ32" i="4"/>
  <c r="BX32" i="4"/>
  <c r="FO78" i="4"/>
  <c r="FL54" i="4"/>
  <c r="FL32" i="4"/>
  <c r="BX54" i="4"/>
  <c r="MO78" i="4"/>
  <c r="MN54" i="4"/>
  <c r="MN32" i="4"/>
  <c r="BX78" i="4"/>
  <c r="C11" i="5"/>
  <c r="D11" i="5"/>
  <c r="E11" i="5"/>
  <c r="B11" i="5"/>
  <c r="GT78" i="4" l="1"/>
  <c r="GR54" i="4"/>
  <c r="GR32" i="4"/>
  <c r="P78" i="4"/>
  <c r="DG78" i="4"/>
  <c r="DD54" i="4"/>
  <c r="DD32" i="4"/>
  <c r="P32" i="4"/>
  <c r="KG78" i="4"/>
  <c r="KF54" i="4"/>
  <c r="KF32" i="4"/>
  <c r="P54" i="4"/>
  <c r="AT78" i="4"/>
  <c r="AT54" i="4"/>
  <c r="AT32" i="4"/>
  <c r="HV54" i="4"/>
  <c r="LK78" i="4"/>
  <c r="LJ54" i="4"/>
  <c r="LJ32" i="4"/>
  <c r="HV32" i="4"/>
  <c r="EK78" i="4"/>
  <c r="EH54" i="4"/>
  <c r="EH32" i="4"/>
  <c r="HX78" i="4"/>
  <c r="LZ78" i="4"/>
  <c r="LY54" i="4"/>
  <c r="LY32" i="4"/>
  <c r="EZ78" i="4"/>
  <c r="IM78" i="4"/>
  <c r="IK54" i="4"/>
  <c r="IK32" i="4"/>
  <c r="EW54" i="4"/>
  <c r="EW32" i="4"/>
  <c r="BI78" i="4"/>
  <c r="BI54" i="4"/>
  <c r="BI32" i="4"/>
  <c r="DV78" i="4"/>
  <c r="DS54" i="4"/>
  <c r="DS32" i="4"/>
  <c r="KU32" i="4"/>
  <c r="AE78" i="4"/>
  <c r="AE54" i="4"/>
  <c r="AE32" i="4"/>
  <c r="KV78" i="4"/>
  <c r="HI78" i="4"/>
  <c r="HG54" i="4"/>
  <c r="HG32" i="4"/>
  <c r="KU54"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<sst xmlns="http://schemas.openxmlformats.org/spreadsheetml/2006/main" count="342" uniqueCount="187">
  <si>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</si>
  <si>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</si>
  <si>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</si>
  <si>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</si>
  <si>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</si>
  <si>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</si>
  <si>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</si>
  <si>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</si>
  <si>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</si>
  <si>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</si>
  <si>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</si>
  <si>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</si>
  <si>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</si>
  <si>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</si>
  <si>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</si>
  <si>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</si>
  <si>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</si>
  <si>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</si>
  <si>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</si>
  <si>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</si>
  <si>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</si>
  <si>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</si>
  <si>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</si>
  <si>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</si>
  <si>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</si>
  <si>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</si>
  <si>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</si>
  <si>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</si>
  <si>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</si>
  <si>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</si>
  <si>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</si>
  <si>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</si>
  <si>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</si>
  <si>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</si>
  <si>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</si>
  <si>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</si>
  <si>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</si>
  <si>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</si>
  <si>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</si>
  <si>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</si>
  <si>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</si>
  <si>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</si>
  <si>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</si>
  <si>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</si>
  <si>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</si>
  <si>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</si>
  <si>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</si>
  <si>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</si>
  <si>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</si>
  <si>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</si>
  <si>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</si>
  <si>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</si>
  <si>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</si>
  <si>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</si>
  <si>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</si>
  <si>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</si>
  <si>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</si>
  <si>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</si>
  <si>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</si>
  <si>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</si>
  <si>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</si>
  <si>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</si>
  <si>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</si>
  <si>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</si>
  <si>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</si>
  <si>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</si>
  <si>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</si>
  <si>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</si>
  <si>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</si>
  <si>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</si>
  <si>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</si>
  <si>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</si>
  <si>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</si>
  <si>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</si>
  <si>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</si>
  <si>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</si>
  <si>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</si>
  <si>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</si>
  <si>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</si>
  <si>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</si>
  <si>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</si>
  <si>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</si>
  <si>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</si>
  <si>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</si>
  <si>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</si>
  <si>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</si>
  <si>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</si>
  <si>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</si>
  <si>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</si>
  <si>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</si>
  <si>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</si>
  <si>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</si>
  <si>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</si>
  <si>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</si>
  <si>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</si>
  <si>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</si>
  <si>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</si>
  <si>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</si>
  <si>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</si>
  <si>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</si>
  <si>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</si>
  <si>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</si>
  <si>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</si>
  <si>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</si>
  <si>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</si>
  <si>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</si>
  <si>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</si>
  <si>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</si>
  <si>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</si>
  <si>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</si>
  <si>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</si>
  <si>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</si>
  <si>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</si>
  <si>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</si>
  <si>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</si>
  <si>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</si>
  <si>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</si>
  <si>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</si>
  <si>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</si>
  <si>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</si>
  <si>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</si>
  <si>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</si>
  <si>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</si>
  <si>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</si>
  <si>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</si>
  <si>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</si>
  <si>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</si>
  <si>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</si>
  <si>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</si>
  <si>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</si>
  <si>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</si>
  <si>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</si>
  <si>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</si>
  <si>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</si>
  <si>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</si>
  <si>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</si>
  <si>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</si>
  <si>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</si>
  <si>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</si>
  <si>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</si>
  <si>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</si>
  <si>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</si>
  <si>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</si>
  <si>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</si>
  <si>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</si>
  <si>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</si>
  <si>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</si>
  <si>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</si>
  <si>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</si>
  <si>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</si>
  <si>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</si>
  <si>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</si>
  <si>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</si>
  <si>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</si>
  <si>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</si>
  <si>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</si>
  <si>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</si>
  <si>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</si>
  <si>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</si>
  <si>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</si>
  <si>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</si>
  <si>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</si>
  <si>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</si>
  <si>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</si>
  <si>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</si>
  <si>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</si>
  <si>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</si>
  <si>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</si>
  <si>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</si>
  <si>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</si>
  <si>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</si>
  <si>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</si>
  <si>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</si>
  <si>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</si>
  <si>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</si>
  <si>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</si>
  <si>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</si>
  <si>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</si>
  <si>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</si>
  <si>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</si>
  <si>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</si>
  <si>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</si>
  <si>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</si>
  <si>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鹿市民医療センターは救急告示病院、災害拠点病院、第二種感染症指定医療機関、県指定がん診療連携拠点病院等の指定を受け、地域の中核的な病院としての役割を担いつつ、周辺の医療機関との連携を強化し、地域完結型医療の構築に努めています。
　また、近年のコロナ禍においては、医師会、保健所等関係機関と連携し、積極的に陽性患者を受け入れるなど、鹿本医療圏唯一の公的病院として政策的な役割も担っています。</t>
    <rPh sb="26" eb="27">
      <t>ダイ</t>
    </rPh>
    <rPh sb="27" eb="29">
      <t>ニシュ</t>
    </rPh>
    <rPh sb="52" eb="53">
      <t>トウ</t>
    </rPh>
    <rPh sb="54" eb="56">
      <t>シテイ</t>
    </rPh>
    <rPh sb="57" eb="58">
      <t>ウ</t>
    </rPh>
    <rPh sb="60" eb="62">
      <t>チイキ</t>
    </rPh>
    <rPh sb="120" eb="122">
      <t>キンネン</t>
    </rPh>
    <rPh sb="126" eb="127">
      <t>ワザワイ</t>
    </rPh>
    <rPh sb="133" eb="136">
      <t>イシカイ</t>
    </rPh>
    <rPh sb="137" eb="140">
      <t>ホケンジョ</t>
    </rPh>
    <rPh sb="140" eb="141">
      <t>トウ</t>
    </rPh>
    <rPh sb="141" eb="143">
      <t>カンケイ</t>
    </rPh>
    <rPh sb="143" eb="145">
      <t>キカン</t>
    </rPh>
    <rPh sb="146" eb="148">
      <t>レンケイ</t>
    </rPh>
    <rPh sb="150" eb="153">
      <t>セッキョクテキ</t>
    </rPh>
    <rPh sb="154" eb="156">
      <t>ヨウセイ</t>
    </rPh>
    <rPh sb="156" eb="158">
      <t>カンジャ</t>
    </rPh>
    <rPh sb="159" eb="160">
      <t>ウ</t>
    </rPh>
    <rPh sb="161" eb="162">
      <t>イ</t>
    </rPh>
    <rPh sb="182" eb="185">
      <t>セイサクテキ</t>
    </rPh>
    <rPh sb="186" eb="188">
      <t>ヤクワリ</t>
    </rPh>
    <rPh sb="189" eb="190">
      <t>ニナ</t>
    </rPh>
    <phoneticPr fontId="5"/>
  </si>
  <si>
    <t>　建物（病棟・外来棟）は平成２３年度に改修を行っており、今後、大規模な改修の予定はないものの、建設から１０年が経過しており、空調等の付帯設備の老朽化が進んでいます。また、診療に使用している医療機器も、順次、耐用年数を迎えていることから、病院としての診療機能を維持すると共に、更に高度化する医療に対応するため、効率性・採算性を考慮しつつ、定期的な医療機器・システム等の更新は必要となります。</t>
    <rPh sb="47" eb="49">
      <t>ケンセツ</t>
    </rPh>
    <rPh sb="53" eb="54">
      <t>ネン</t>
    </rPh>
    <rPh sb="55" eb="57">
      <t>ケイカ</t>
    </rPh>
    <rPh sb="62" eb="64">
      <t>クウチョウ</t>
    </rPh>
    <rPh sb="64" eb="65">
      <t>トウ</t>
    </rPh>
    <rPh sb="71" eb="74">
      <t>ロウキュウカ</t>
    </rPh>
    <rPh sb="75" eb="76">
      <t>スス</t>
    </rPh>
    <phoneticPr fontId="5"/>
  </si>
  <si>
    <t>　令和４年度においてもコロナ禍における感染症医療を中心とした診療環境での病院運営となりました。
　引き続き、コロナ診療に係る1人1日当たりの診療単価の増加や病床の確保に係る補助金の受入れにより、①経常収支比率や③累積欠損金比率は大きく改善したが、流行期における診療制限やコロナ診療に使用する材料費の増加により、④病床利用率や⑧材料費対医業収支比率は平均値以下の数値となっていることから、依然として厳しい経営状況である。
　今後、熊本県地域医療構想を踏まえた新たな経営改革プランを策定し、それを実行することで地域の中核病院として、地域住民へ良質な医療を安定的かつ継続に提供するために、継続的に経営基盤の強化を図り、公共性と経済性を両立させ、経営の健全化に努めるものである。</t>
    <rPh sb="1" eb="3">
      <t>レイワ</t>
    </rPh>
    <rPh sb="4" eb="6">
      <t>ネンド</t>
    </rPh>
    <rPh sb="19" eb="22">
      <t>カンセンショウ</t>
    </rPh>
    <rPh sb="22" eb="24">
      <t>イリョウ</t>
    </rPh>
    <rPh sb="25" eb="27">
      <t>チュウシン</t>
    </rPh>
    <rPh sb="30" eb="32">
      <t>シンリョウ</t>
    </rPh>
    <rPh sb="32" eb="34">
      <t>カンキョウ</t>
    </rPh>
    <rPh sb="49" eb="50">
      <t>ヒ</t>
    </rPh>
    <rPh sb="51" eb="52">
      <t>ツヅ</t>
    </rPh>
    <rPh sb="57" eb="59">
      <t>シンリョウ</t>
    </rPh>
    <rPh sb="60" eb="61">
      <t>カカ</t>
    </rPh>
    <rPh sb="114" eb="115">
      <t>オオ</t>
    </rPh>
    <rPh sb="211" eb="213">
      <t>コンゴ</t>
    </rPh>
    <rPh sb="214" eb="217">
      <t>クマモトケン</t>
    </rPh>
    <rPh sb="217" eb="219">
      <t>チイキ</t>
    </rPh>
    <rPh sb="219" eb="221">
      <t>イリョウ</t>
    </rPh>
    <rPh sb="221" eb="223">
      <t>コウソウ</t>
    </rPh>
    <rPh sb="224" eb="225">
      <t>フ</t>
    </rPh>
    <rPh sb="228" eb="229">
      <t>アラ</t>
    </rPh>
    <rPh sb="231" eb="233">
      <t>ケイエイ</t>
    </rPh>
    <rPh sb="233" eb="235">
      <t>カイカク</t>
    </rPh>
    <rPh sb="239" eb="241">
      <t>サクテイ</t>
    </rPh>
    <rPh sb="246" eb="248">
      <t>ジッコウ</t>
    </rPh>
    <phoneticPr fontId="5"/>
  </si>
  <si>
    <t>　依然として、令和２年度からのコロナ禍における感染症診療と通常診療の両立は、診療面・経営面の両方に大きく影響しています。
　新型コロナウイルス感染症重点医療機関として常に数名の入院患者を受け入れていることから、感染症対策としての病棟のゾーニング、通常診療における入院患者の受け入れ制限、受診の延期等により、コロナ禍前に比べ受け入れる入院患者数が大きく減少しています。
　その反面、コロナ診療の影響による1人1日当たりの診療単価の増加、空床確保に伴う補助金の受け入れ等により、経常収支比率、累積欠損金比率は引き続き大きく良化しています。</t>
    <rPh sb="1" eb="3">
      <t>イゼン</t>
    </rPh>
    <rPh sb="7" eb="9">
      <t>レイワ</t>
    </rPh>
    <rPh sb="10" eb="11">
      <t>ネン</t>
    </rPh>
    <rPh sb="11" eb="12">
      <t>ド</t>
    </rPh>
    <rPh sb="23" eb="26">
      <t>カンセンショウ</t>
    </rPh>
    <rPh sb="26" eb="28">
      <t>シンリョウ</t>
    </rPh>
    <rPh sb="34" eb="36">
      <t>リョウリツ</t>
    </rPh>
    <rPh sb="83" eb="84">
      <t>ツネ</t>
    </rPh>
    <rPh sb="85" eb="87">
      <t>スウメイ</t>
    </rPh>
    <rPh sb="88" eb="90">
      <t>ニュウイン</t>
    </rPh>
    <rPh sb="90" eb="92">
      <t>カンジャ</t>
    </rPh>
    <rPh sb="93" eb="94">
      <t>ウ</t>
    </rPh>
    <rPh sb="95" eb="96">
      <t>イ</t>
    </rPh>
    <rPh sb="105" eb="108">
      <t>カンセンショウ</t>
    </rPh>
    <rPh sb="108" eb="110">
      <t>タイサク</t>
    </rPh>
    <rPh sb="114" eb="116">
      <t>ビョウトウ</t>
    </rPh>
    <rPh sb="123" eb="125">
      <t>ツウジョウ</t>
    </rPh>
    <rPh sb="125" eb="127">
      <t>シンリョウ</t>
    </rPh>
    <rPh sb="131" eb="133">
      <t>ニュウイン</t>
    </rPh>
    <rPh sb="133" eb="135">
      <t>カンジャ</t>
    </rPh>
    <rPh sb="136" eb="137">
      <t>ウ</t>
    </rPh>
    <rPh sb="138" eb="139">
      <t>イ</t>
    </rPh>
    <rPh sb="140" eb="142">
      <t>セイゲン</t>
    </rPh>
    <rPh sb="143" eb="145">
      <t>ジュシン</t>
    </rPh>
    <rPh sb="146" eb="148">
      <t>エンキ</t>
    </rPh>
    <rPh sb="148" eb="149">
      <t>トウ</t>
    </rPh>
    <rPh sb="156" eb="157">
      <t>ワザワイ</t>
    </rPh>
    <rPh sb="157" eb="158">
      <t>マエ</t>
    </rPh>
    <rPh sb="159" eb="160">
      <t>クラ</t>
    </rPh>
    <rPh sb="161" eb="162">
      <t>ウ</t>
    </rPh>
    <rPh sb="163" eb="164">
      <t>イ</t>
    </rPh>
    <rPh sb="166" eb="168">
      <t>ニュウイン</t>
    </rPh>
    <rPh sb="168" eb="171">
      <t>カンジャスウ</t>
    </rPh>
    <rPh sb="172" eb="173">
      <t>オオ</t>
    </rPh>
    <rPh sb="175" eb="177">
      <t>ゲンショウ</t>
    </rPh>
    <rPh sb="187" eb="189">
      <t>ハンメン</t>
    </rPh>
    <rPh sb="193" eb="195">
      <t>シンリョウ</t>
    </rPh>
    <rPh sb="196" eb="198">
      <t>エイキョウ</t>
    </rPh>
    <rPh sb="201" eb="203">
      <t>ヒトリ</t>
    </rPh>
    <rPh sb="203" eb="205">
      <t>イチニチ</t>
    </rPh>
    <rPh sb="205" eb="206">
      <t>ア</t>
    </rPh>
    <rPh sb="209" eb="211">
      <t>シンリョウ</t>
    </rPh>
    <rPh sb="211" eb="213">
      <t>タンカ</t>
    </rPh>
    <rPh sb="214" eb="216">
      <t>ゾウカ</t>
    </rPh>
    <rPh sb="217" eb="219">
      <t>クウショウ</t>
    </rPh>
    <rPh sb="219" eb="221">
      <t>カクホ</t>
    </rPh>
    <rPh sb="222" eb="223">
      <t>トモナ</t>
    </rPh>
    <rPh sb="224" eb="227">
      <t>ホジョキン</t>
    </rPh>
    <rPh sb="228" eb="229">
      <t>ウ</t>
    </rPh>
    <rPh sb="230" eb="231">
      <t>イ</t>
    </rPh>
    <rPh sb="232" eb="233">
      <t>トウ</t>
    </rPh>
    <rPh sb="237" eb="239">
      <t>ケイジョウ</t>
    </rPh>
    <rPh sb="239" eb="241">
      <t>シュウシ</t>
    </rPh>
    <rPh sb="241" eb="243">
      <t>ヒリツ</t>
    </rPh>
    <rPh sb="244" eb="246">
      <t>ルイセキ</t>
    </rPh>
    <rPh sb="246" eb="248">
      <t>ケッソン</t>
    </rPh>
    <rPh sb="248" eb="249">
      <t>キン</t>
    </rPh>
    <rPh sb="249" eb="251">
      <t>ヒリツ</t>
    </rPh>
    <rPh sb="252" eb="253">
      <t>ヒ</t>
    </rPh>
    <rPh sb="254" eb="255">
      <t>ツヅ</t>
    </rPh>
    <rPh sb="256" eb="257">
      <t>オオ</t>
    </rPh>
    <rPh sb="259" eb="261">
      <t>リョウカ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</si>
</sst>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72.3</c:v>
                </c:pt>
                <c:pt idx="1">
                  <c:v>68.5</c:v>
                </c:pt>
                <c:pt idx="2">
                  <c:v>59.4</c:v>
                </c:pt>
                <c:pt idx="3">
                  <c:v>60.3</c:v>
                </c:pt>
                <c:pt idx="4">
                  <c:v>56.9</c:v>
                </c:pt>
              </c:numCache>
            </c:numRef>
          </c:val>
          <c:extLst>
            <c:ext xmlns:c16="http://schemas.microsoft.com/office/drawing/2014/chart" uri="{C3380CC4-5D6E-409C-BE32-E72D297353CC}">
              <c16:uniqueId val="{00000000-772F-40D0-8CCA-73F43A3774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772F-40D0-8CCA-73F43A3774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89.2</c:v>
                </c:pt>
                <c:pt idx="1">
                  <c:v>87.8</c:v>
                </c:pt>
                <c:pt idx="2">
                  <c:v>79.3</c:v>
                </c:pt>
                <c:pt idx="3">
                  <c:v>84.2</c:v>
                </c:pt>
                <c:pt idx="4">
                  <c:v>83.2</c:v>
                </c:pt>
              </c:numCache>
            </c:numRef>
          </c:val>
          <c:extLst>
            <c:ext xmlns:c16="http://schemas.microsoft.com/office/drawing/2014/chart" uri="{C3380CC4-5D6E-409C-BE32-E72D297353CC}">
              <c16:uniqueId val="{00000000-5431-496E-9DE5-00B4E72BCE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5431-496E-9DE5-00B4E72BCE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91.3</c:v>
                </c:pt>
                <c:pt idx="1">
                  <c:v>90</c:v>
                </c:pt>
                <c:pt idx="2">
                  <c:v>83</c:v>
                </c:pt>
                <c:pt idx="3">
                  <c:v>87.5</c:v>
                </c:pt>
                <c:pt idx="4">
                  <c:v>86.8</c:v>
                </c:pt>
              </c:numCache>
            </c:numRef>
          </c:val>
          <c:extLst>
            <c:ext xmlns:c16="http://schemas.microsoft.com/office/drawing/2014/chart" uri="{C3380CC4-5D6E-409C-BE32-E72D297353CC}">
              <c16:uniqueId val="{00000000-3433-4180-8374-3E1FA2DD99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3433-4180-8374-3E1FA2DD99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98.4</c:v>
                </c:pt>
                <c:pt idx="2">
                  <c:v>107.3</c:v>
                </c:pt>
                <c:pt idx="3">
                  <c:v>113.2</c:v>
                </c:pt>
                <c:pt idx="4">
                  <c:v>111.1</c:v>
                </c:pt>
              </c:numCache>
            </c:numRef>
          </c:val>
          <c:extLst>
            <c:ext xmlns:c16="http://schemas.microsoft.com/office/drawing/2014/chart" uri="{C3380CC4-5D6E-409C-BE32-E72D297353CC}">
              <c16:uniqueId val="{00000000-E5D2-4921-A235-307E56F1E0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E5D2-4921-A235-307E56F1E0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49.2</c:v>
                </c:pt>
                <c:pt idx="1">
                  <c:v>52.3</c:v>
                </c:pt>
                <c:pt idx="2">
                  <c:v>52</c:v>
                </c:pt>
                <c:pt idx="3">
                  <c:v>55</c:v>
                </c:pt>
                <c:pt idx="4">
                  <c:v>56</c:v>
                </c:pt>
              </c:numCache>
            </c:numRef>
          </c:val>
          <c:extLst>
            <c:ext xmlns:c16="http://schemas.microsoft.com/office/drawing/2014/chart" uri="{C3380CC4-5D6E-409C-BE32-E72D297353CC}">
              <c16:uniqueId val="{00000000-6ECE-482D-90C9-95C99366E2A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6ECE-482D-90C9-95C99366E2A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76.400000000000006</c:v>
                </c:pt>
                <c:pt idx="1">
                  <c:v>78.8</c:v>
                </c:pt>
                <c:pt idx="2">
                  <c:v>67</c:v>
                </c:pt>
                <c:pt idx="3">
                  <c:v>69.8</c:v>
                </c:pt>
                <c:pt idx="4">
                  <c:v>65.2</c:v>
                </c:pt>
              </c:numCache>
            </c:numRef>
          </c:val>
          <c:extLst>
            <c:ext xmlns:c16="http://schemas.microsoft.com/office/drawing/2014/chart" uri="{C3380CC4-5D6E-409C-BE32-E72D297353CC}">
              <c16:uniqueId val="{00000000-A11D-4B2B-A5B2-6DBFFCA407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A11D-4B2B-A5B2-6DBFFCA407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36739224</c:v>
                </c:pt>
                <c:pt idx="1">
                  <c:v>36951483</c:v>
                </c:pt>
                <c:pt idx="2">
                  <c:v>37829662</c:v>
                </c:pt>
                <c:pt idx="3">
                  <c:v>37890363</c:v>
                </c:pt>
                <c:pt idx="4">
                  <c:v>37845303</c:v>
                </c:pt>
              </c:numCache>
            </c:numRef>
          </c:val>
          <c:extLst>
            <c:ext xmlns:c16="http://schemas.microsoft.com/office/drawing/2014/chart" uri="{C3380CC4-5D6E-409C-BE32-E72D297353CC}">
              <c16:uniqueId val="{00000000-05B6-4E7A-B3CE-6EC61161F5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5B6-4E7A-B3CE-6EC61161F5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19.100000000000001</c:v>
                </c:pt>
                <c:pt idx="1">
                  <c:v>18.399999999999999</c:v>
                </c:pt>
                <c:pt idx="2">
                  <c:v>21.5</c:v>
                </c:pt>
                <c:pt idx="3">
                  <c:v>21.5</c:v>
                </c:pt>
                <c:pt idx="4">
                  <c:v>23.8</c:v>
                </c:pt>
              </c:numCache>
            </c:numRef>
          </c:val>
          <c:extLst>
            <c:ext xmlns:c16="http://schemas.microsoft.com/office/drawing/2014/chart" uri="{C3380CC4-5D6E-409C-BE32-E72D297353CC}">
              <c16:uniqueId val="{00000000-70D7-4D5D-9A66-08A7962611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70D7-4D5D-9A66-08A7962611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61.5</c:v>
                </c:pt>
                <c:pt idx="1">
                  <c:v>67.7</c:v>
                </c:pt>
                <c:pt idx="2">
                  <c:v>71.8</c:v>
                </c:pt>
                <c:pt idx="3">
                  <c:v>66.099999999999994</c:v>
                </c:pt>
                <c:pt idx="4">
                  <c:v>65.099999999999994</c:v>
                </c:pt>
              </c:numCache>
            </c:numRef>
          </c:val>
          <c:extLst>
            <c:ext xmlns:c16="http://schemas.microsoft.com/office/drawing/2014/chart" uri="{C3380CC4-5D6E-409C-BE32-E72D297353CC}">
              <c16:uniqueId val="{00000000-6CEF-40A9-BC36-C51A7F70EC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6CEF-40A9-BC36-C51A7F70EC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12166</c:v>
                </c:pt>
                <c:pt idx="1">
                  <c:v>12681</c:v>
                </c:pt>
                <c:pt idx="2">
                  <c:v>14317</c:v>
                </c:pt>
                <c:pt idx="3">
                  <c:v>15625</c:v>
                </c:pt>
                <c:pt idx="4">
                  <c:v>16340</c:v>
                </c:pt>
              </c:numCache>
            </c:numRef>
          </c:val>
          <c:extLst>
            <c:ext xmlns:c16="http://schemas.microsoft.com/office/drawing/2014/chart" uri="{C3380CC4-5D6E-409C-BE32-E72D297353CC}">
              <c16:uniqueId val="{00000000-3D33-4A9A-875E-F1E78E9A0F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3D33-4A9A-875E-F1E78E9A0F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43425</c:v>
                </c:pt>
                <c:pt idx="1">
                  <c:v>44125</c:v>
                </c:pt>
                <c:pt idx="2">
                  <c:v>47151</c:v>
                </c:pt>
                <c:pt idx="3">
                  <c:v>49807</c:v>
                </c:pt>
                <c:pt idx="4">
                  <c:v>51987</c:v>
                </c:pt>
              </c:numCache>
            </c:numRef>
          </c:val>
          <c:extLst>
            <c:ext xmlns:c16="http://schemas.microsoft.com/office/drawing/2014/chart" uri="{C3380CC4-5D6E-409C-BE32-E72D297353CC}">
              <c16:uniqueId val="{00000000-88F6-4675-8AD5-3FB6BB5673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8F6-4675-8AD5-3FB6BB5673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32.799999999999997</c:v>
                </c:pt>
                <c:pt idx="1">
                  <c:v>35.1</c:v>
                </c:pt>
                <c:pt idx="2">
                  <c:v>27.3</c:v>
                </c:pt>
                <c:pt idx="3">
                  <c:v>9.4</c:v>
                </c:pt>
                <c:pt idx="4">
                  <c:v>0</c:v>
                </c:pt>
              </c:numCache>
            </c:numRef>
          </c:val>
          <c:extLst>
            <c:ext xmlns:c16="http://schemas.microsoft.com/office/drawing/2014/chart" uri="{C3380CC4-5D6E-409C-BE32-E72D297353CC}">
              <c16:uniqueId val="{00000000-A01C-4B43-BC03-4B225E2FB9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A01C-4B43-BC03-4B225E2FB9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X3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熊本県山鹿市　山鹿市民医療センター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201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49397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16198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166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166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107.3</v>
      </c>
      <c r="AU33" s="129"/>
      <c r="AV33" s="129"/>
      <c r="AW33" s="129"/>
      <c r="AX33" s="129"/>
      <c r="AY33" s="129"/>
      <c r="AZ33" s="129"/>
      <c r="BA33" s="129"/>
      <c r="BB33" s="129"/>
      <c r="BC33" s="129"/>
      <c r="BD33" s="129"/>
      <c r="BE33" s="129"/>
      <c r="BF33" s="129"/>
      <c r="BG33" s="129"/>
      <c r="BH33" s="130"/>
      <c r="BI33" s="128">
        <f>データ!AL7</f>
        <v>113.2</v>
      </c>
      <c r="BJ33" s="129"/>
      <c r="BK33" s="129"/>
      <c r="BL33" s="129"/>
      <c r="BM33" s="129"/>
      <c r="BN33" s="129"/>
      <c r="BO33" s="129"/>
      <c r="BP33" s="129"/>
      <c r="BQ33" s="129"/>
      <c r="BR33" s="129"/>
      <c r="BS33" s="129"/>
      <c r="BT33" s="129"/>
      <c r="BU33" s="129"/>
      <c r="BV33" s="129"/>
      <c r="BW33" s="130"/>
      <c r="BX33" s="128">
        <f>データ!AM7</f>
        <v>111.1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91.3</v>
      </c>
      <c r="DE33" s="129"/>
      <c r="DF33" s="129"/>
      <c r="DG33" s="129"/>
      <c r="DH33" s="129"/>
      <c r="DI33" s="129"/>
      <c r="DJ33" s="129"/>
      <c r="DK33" s="129"/>
      <c r="DL33" s="129"/>
      <c r="DM33" s="129"/>
      <c r="DN33" s="129"/>
      <c r="DO33" s="129"/>
      <c r="DP33" s="129"/>
      <c r="DQ33" s="129"/>
      <c r="DR33" s="130"/>
      <c r="DS33" s="128">
        <f>データ!AU7</f>
        <v>90</v>
      </c>
      <c r="DT33" s="129"/>
      <c r="DU33" s="129"/>
      <c r="DV33" s="129"/>
      <c r="DW33" s="129"/>
      <c r="DX33" s="129"/>
      <c r="DY33" s="129"/>
      <c r="DZ33" s="129"/>
      <c r="EA33" s="129"/>
      <c r="EB33" s="129"/>
      <c r="EC33" s="129"/>
      <c r="ED33" s="129"/>
      <c r="EE33" s="129"/>
      <c r="EF33" s="129"/>
      <c r="EG33" s="130"/>
      <c r="EH33" s="128">
        <f>データ!AV7</f>
        <v>83</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89.2</v>
      </c>
      <c r="GS33" s="129"/>
      <c r="GT33" s="129"/>
      <c r="GU33" s="129"/>
      <c r="GV33" s="129"/>
      <c r="GW33" s="129"/>
      <c r="GX33" s="129"/>
      <c r="GY33" s="129"/>
      <c r="GZ33" s="129"/>
      <c r="HA33" s="129"/>
      <c r="HB33" s="129"/>
      <c r="HC33" s="129"/>
      <c r="HD33" s="129"/>
      <c r="HE33" s="129"/>
      <c r="HF33" s="130"/>
      <c r="HG33" s="128">
        <f>データ!BF7</f>
        <v>87.8</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84.2</v>
      </c>
      <c r="IL33" s="129"/>
      <c r="IM33" s="129"/>
      <c r="IN33" s="129"/>
      <c r="IO33" s="129"/>
      <c r="IP33" s="129"/>
      <c r="IQ33" s="129"/>
      <c r="IR33" s="129"/>
      <c r="IS33" s="129"/>
      <c r="IT33" s="129"/>
      <c r="IU33" s="129"/>
      <c r="IV33" s="129"/>
      <c r="IW33" s="129"/>
      <c r="IX33" s="129"/>
      <c r="IY33" s="130"/>
      <c r="IZ33" s="128">
        <f>データ!BI7</f>
        <v>83.2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72.3</v>
      </c>
      <c r="KG33" s="129"/>
      <c r="KH33" s="129"/>
      <c r="KI33" s="129"/>
      <c r="KJ33" s="129"/>
      <c r="KK33" s="129"/>
      <c r="KL33" s="129"/>
      <c r="KM33" s="129"/>
      <c r="KN33" s="129"/>
      <c r="KO33" s="129"/>
      <c r="KP33" s="129"/>
      <c r="KQ33" s="129"/>
      <c r="KR33" s="129"/>
      <c r="KS33" s="129"/>
      <c r="KT33" s="130"/>
      <c r="KU33" s="128">
        <f>データ!BQ7</f>
        <v>68.5</v>
      </c>
      <c r="KV33" s="129"/>
      <c r="KW33" s="129"/>
      <c r="KX33" s="129"/>
      <c r="KY33" s="129"/>
      <c r="KZ33" s="129"/>
      <c r="LA33" s="129"/>
      <c r="LB33" s="129"/>
      <c r="LC33" s="129"/>
      <c r="LD33" s="129"/>
      <c r="LE33" s="129"/>
      <c r="LF33" s="129"/>
      <c r="LG33" s="129"/>
      <c r="LH33" s="129"/>
      <c r="LI33" s="130"/>
      <c r="LJ33" s="128">
        <f>データ!BR7</f>
        <v>59.4</v>
      </c>
      <c r="LK33" s="129"/>
      <c r="LL33" s="129"/>
      <c r="LM33" s="129"/>
      <c r="LN33" s="129"/>
      <c r="LO33" s="129"/>
      <c r="LP33" s="129"/>
      <c r="LQ33" s="129"/>
      <c r="LR33" s="129"/>
      <c r="LS33" s="129"/>
      <c r="LT33" s="129"/>
      <c r="LU33" s="129"/>
      <c r="LV33" s="129"/>
      <c r="LW33" s="129"/>
      <c r="LX33" s="130"/>
      <c r="LY33" s="128">
        <f>データ!BS7</f>
        <v>60.3</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43425</v>
      </c>
      <c r="Q55" s="138"/>
      <c r="R55" s="138"/>
      <c r="S55" s="138"/>
      <c r="T55" s="138"/>
      <c r="U55" s="138"/>
      <c r="V55" s="138"/>
      <c r="W55" s="138"/>
      <c r="X55" s="138"/>
      <c r="Y55" s="138"/>
      <c r="Z55" s="138"/>
      <c r="AA55" s="138"/>
      <c r="AB55" s="138"/>
      <c r="AC55" s="138"/>
      <c r="AD55" s="139"/>
      <c r="AE55" s="137">
        <f>データ!CB7</f>
        <v>44125</v>
      </c>
      <c r="AF55" s="138"/>
      <c r="AG55" s="138"/>
      <c r="AH55" s="138"/>
      <c r="AI55" s="138"/>
      <c r="AJ55" s="138"/>
      <c r="AK55" s="138"/>
      <c r="AL55" s="138"/>
      <c r="AM55" s="138"/>
      <c r="AN55" s="138"/>
      <c r="AO55" s="138"/>
      <c r="AP55" s="138"/>
      <c r="AQ55" s="138"/>
      <c r="AR55" s="138"/>
      <c r="AS55" s="139"/>
      <c r="AT55" s="137">
        <f>データ!CC7</f>
        <v>47151</v>
      </c>
      <c r="AU55" s="138"/>
      <c r="AV55" s="138"/>
      <c r="AW55" s="138"/>
      <c r="AX55" s="138"/>
      <c r="AY55" s="138"/>
      <c r="AZ55" s="138"/>
      <c r="BA55" s="138"/>
      <c r="BB55" s="138"/>
      <c r="BC55" s="138"/>
      <c r="BD55" s="138"/>
      <c r="BE55" s="138"/>
      <c r="BF55" s="138"/>
      <c r="BG55" s="138"/>
      <c r="BH55" s="139"/>
      <c r="BI55" s="137">
        <f>データ!CD7</f>
        <v>49807</v>
      </c>
      <c r="BJ55" s="138"/>
      <c r="BK55" s="138"/>
      <c r="BL55" s="138"/>
      <c r="BM55" s="138"/>
      <c r="BN55" s="138"/>
      <c r="BO55" s="138"/>
      <c r="BP55" s="138"/>
      <c r="BQ55" s="138"/>
      <c r="BR55" s="138"/>
      <c r="BS55" s="138"/>
      <c r="BT55" s="138"/>
      <c r="BU55" s="138"/>
      <c r="BV55" s="138"/>
      <c r="BW55" s="139"/>
      <c r="BX55" s="137">
        <f>データ!CE7</f>
        <v>51987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12166</v>
      </c>
      <c r="DE55" s="138"/>
      <c r="DF55" s="138"/>
      <c r="DG55" s="138"/>
      <c r="DH55" s="138"/>
      <c r="DI55" s="138"/>
      <c r="DJ55" s="138"/>
      <c r="DK55" s="138"/>
      <c r="DL55" s="138"/>
      <c r="DM55" s="138"/>
      <c r="DN55" s="138"/>
      <c r="DO55" s="138"/>
      <c r="DP55" s="138"/>
      <c r="DQ55" s="138"/>
      <c r="DR55" s="139"/>
      <c r="DS55" s="137">
        <f>データ!CM7</f>
        <v>12681</v>
      </c>
      <c r="DT55" s="138"/>
      <c r="DU55" s="138"/>
      <c r="DV55" s="138"/>
      <c r="DW55" s="138"/>
      <c r="DX55" s="138"/>
      <c r="DY55" s="138"/>
      <c r="DZ55" s="138"/>
      <c r="EA55" s="138"/>
      <c r="EB55" s="138"/>
      <c r="EC55" s="138"/>
      <c r="ED55" s="138"/>
      <c r="EE55" s="138"/>
      <c r="EF55" s="138"/>
      <c r="EG55" s="139"/>
      <c r="EH55" s="137">
        <f>データ!CN7</f>
        <v>14317</v>
      </c>
      <c r="EI55" s="138"/>
      <c r="EJ55" s="138"/>
      <c r="EK55" s="138"/>
      <c r="EL55" s="138"/>
      <c r="EM55" s="138"/>
      <c r="EN55" s="138"/>
      <c r="EO55" s="138"/>
      <c r="EP55" s="138"/>
      <c r="EQ55" s="138"/>
      <c r="ER55" s="138"/>
      <c r="ES55" s="138"/>
      <c r="ET55" s="138"/>
      <c r="EU55" s="138"/>
      <c r="EV55" s="139"/>
      <c r="EW55" s="137">
        <f>データ!CO7</f>
        <v>15625</v>
      </c>
      <c r="EX55" s="138"/>
      <c r="EY55" s="138"/>
      <c r="EZ55" s="138"/>
      <c r="FA55" s="138"/>
      <c r="FB55" s="138"/>
      <c r="FC55" s="138"/>
      <c r="FD55" s="138"/>
      <c r="FE55" s="138"/>
      <c r="FF55" s="138"/>
      <c r="FG55" s="138"/>
      <c r="FH55" s="138"/>
      <c r="FI55" s="138"/>
      <c r="FJ55" s="138"/>
      <c r="FK55" s="139"/>
      <c r="FL55" s="137">
        <f>データ!CP7</f>
        <v>16340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61.5</v>
      </c>
      <c r="GS55" s="129"/>
      <c r="GT55" s="129"/>
      <c r="GU55" s="129"/>
      <c r="GV55" s="129"/>
      <c r="GW55" s="129"/>
      <c r="GX55" s="129"/>
      <c r="GY55" s="129"/>
      <c r="GZ55" s="129"/>
      <c r="HA55" s="129"/>
      <c r="HB55" s="129"/>
      <c r="HC55" s="129"/>
      <c r="HD55" s="129"/>
      <c r="HE55" s="129"/>
      <c r="HF55" s="130"/>
      <c r="HG55" s="128">
        <f>データ!CX7</f>
        <v>67.7</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66.099999999999994</v>
      </c>
      <c r="IL55" s="129"/>
      <c r="IM55" s="129"/>
      <c r="IN55" s="129"/>
      <c r="IO55" s="129"/>
      <c r="IP55" s="129"/>
      <c r="IQ55" s="129"/>
      <c r="IR55" s="129"/>
      <c r="IS55" s="129"/>
      <c r="IT55" s="129"/>
      <c r="IU55" s="129"/>
      <c r="IV55" s="129"/>
      <c r="IW55" s="129"/>
      <c r="IX55" s="129"/>
      <c r="IY55" s="130"/>
      <c r="IZ55" s="128">
        <f>データ!DA7</f>
        <v>65.099999999999994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19.100000000000001</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21.5</v>
      </c>
      <c r="LZ55" s="129"/>
      <c r="MA55" s="129"/>
      <c r="MB55" s="129"/>
      <c r="MC55" s="129"/>
      <c r="MD55" s="129"/>
      <c r="ME55" s="129"/>
      <c r="MF55" s="129"/>
      <c r="MG55" s="129"/>
      <c r="MH55" s="129"/>
      <c r="MI55" s="129"/>
      <c r="MJ55" s="129"/>
      <c r="MK55" s="129"/>
      <c r="ML55" s="129"/>
      <c r="MM55" s="130"/>
      <c r="MN55" s="128">
        <f>データ!DL7</f>
        <v>23.8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32.799999999999997</v>
      </c>
      <c r="Q79" s="129"/>
      <c r="R79" s="129"/>
      <c r="S79" s="129"/>
      <c r="T79" s="129"/>
      <c r="U79" s="129"/>
      <c r="V79" s="129"/>
      <c r="W79" s="129"/>
      <c r="X79" s="129"/>
      <c r="Y79" s="129"/>
      <c r="Z79" s="129"/>
      <c r="AA79" s="129"/>
      <c r="AB79" s="129"/>
      <c r="AC79" s="129"/>
      <c r="AD79" s="130"/>
      <c r="AE79" s="128">
        <f>データ!DT7</f>
        <v>35.1</v>
      </c>
      <c r="AF79" s="129"/>
      <c r="AG79" s="129"/>
      <c r="AH79" s="129"/>
      <c r="AI79" s="129"/>
      <c r="AJ79" s="129"/>
      <c r="AK79" s="129"/>
      <c r="AL79" s="129"/>
      <c r="AM79" s="129"/>
      <c r="AN79" s="129"/>
      <c r="AO79" s="129"/>
      <c r="AP79" s="129"/>
      <c r="AQ79" s="129"/>
      <c r="AR79" s="129"/>
      <c r="AS79" s="130"/>
      <c r="AT79" s="128">
        <f>データ!DU7</f>
        <v>27.3</v>
      </c>
      <c r="AU79" s="129"/>
      <c r="AV79" s="129"/>
      <c r="AW79" s="129"/>
      <c r="AX79" s="129"/>
      <c r="AY79" s="129"/>
      <c r="AZ79" s="129"/>
      <c r="BA79" s="129"/>
      <c r="BB79" s="129"/>
      <c r="BC79" s="129"/>
      <c r="BD79" s="129"/>
      <c r="BE79" s="129"/>
      <c r="BF79" s="129"/>
      <c r="BG79" s="129"/>
      <c r="BH79" s="130"/>
      <c r="BI79" s="128">
        <f>データ!DV7</f>
        <v>9.4</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49.2</v>
      </c>
      <c r="DH79" s="129"/>
      <c r="DI79" s="129"/>
      <c r="DJ79" s="129"/>
      <c r="DK79" s="129"/>
      <c r="DL79" s="129"/>
      <c r="DM79" s="129"/>
      <c r="DN79" s="129"/>
      <c r="DO79" s="129"/>
      <c r="DP79" s="129"/>
      <c r="DQ79" s="129"/>
      <c r="DR79" s="129"/>
      <c r="DS79" s="129"/>
      <c r="DT79" s="129"/>
      <c r="DU79" s="130"/>
      <c r="DV79" s="128">
        <f>データ!EE7</f>
        <v>52.3</v>
      </c>
      <c r="DW79" s="129"/>
      <c r="DX79" s="129"/>
      <c r="DY79" s="129"/>
      <c r="DZ79" s="129"/>
      <c r="EA79" s="129"/>
      <c r="EB79" s="129"/>
      <c r="EC79" s="129"/>
      <c r="ED79" s="129"/>
      <c r="EE79" s="129"/>
      <c r="EF79" s="129"/>
      <c r="EG79" s="129"/>
      <c r="EH79" s="129"/>
      <c r="EI79" s="129"/>
      <c r="EJ79" s="130"/>
      <c r="EK79" s="128">
        <f>データ!EF7</f>
        <v>52</v>
      </c>
      <c r="EL79" s="129"/>
      <c r="EM79" s="129"/>
      <c r="EN79" s="129"/>
      <c r="EO79" s="129"/>
      <c r="EP79" s="129"/>
      <c r="EQ79" s="129"/>
      <c r="ER79" s="129"/>
      <c r="ES79" s="129"/>
      <c r="ET79" s="129"/>
      <c r="EU79" s="129"/>
      <c r="EV79" s="129"/>
      <c r="EW79" s="129"/>
      <c r="EX79" s="129"/>
      <c r="EY79" s="130"/>
      <c r="EZ79" s="128">
        <f>データ!EG7</f>
        <v>55</v>
      </c>
      <c r="FA79" s="129"/>
      <c r="FB79" s="129"/>
      <c r="FC79" s="129"/>
      <c r="FD79" s="129"/>
      <c r="FE79" s="129"/>
      <c r="FF79" s="129"/>
      <c r="FG79" s="129"/>
      <c r="FH79" s="129"/>
      <c r="FI79" s="129"/>
      <c r="FJ79" s="129"/>
      <c r="FK79" s="129"/>
      <c r="FL79" s="129"/>
      <c r="FM79" s="129"/>
      <c r="FN79" s="130"/>
      <c r="FO79" s="128">
        <f>データ!EH7</f>
        <v>56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76.400000000000006</v>
      </c>
      <c r="GU79" s="129"/>
      <c r="GV79" s="129"/>
      <c r="GW79" s="129"/>
      <c r="GX79" s="129"/>
      <c r="GY79" s="129"/>
      <c r="GZ79" s="129"/>
      <c r="HA79" s="129"/>
      <c r="HB79" s="129"/>
      <c r="HC79" s="129"/>
      <c r="HD79" s="129"/>
      <c r="HE79" s="129"/>
      <c r="HF79" s="129"/>
      <c r="HG79" s="129"/>
      <c r="HH79" s="130"/>
      <c r="HI79" s="128">
        <f>データ!EP7</f>
        <v>78.8</v>
      </c>
      <c r="HJ79" s="129"/>
      <c r="HK79" s="129"/>
      <c r="HL79" s="129"/>
      <c r="HM79" s="129"/>
      <c r="HN79" s="129"/>
      <c r="HO79" s="129"/>
      <c r="HP79" s="129"/>
      <c r="HQ79" s="129"/>
      <c r="HR79" s="129"/>
      <c r="HS79" s="129"/>
      <c r="HT79" s="129"/>
      <c r="HU79" s="129"/>
      <c r="HV79" s="129"/>
      <c r="HW79" s="130"/>
      <c r="HX79" s="128">
        <f>データ!EQ7</f>
        <v>67</v>
      </c>
      <c r="HY79" s="129"/>
      <c r="HZ79" s="129"/>
      <c r="IA79" s="129"/>
      <c r="IB79" s="129"/>
      <c r="IC79" s="129"/>
      <c r="ID79" s="129"/>
      <c r="IE79" s="129"/>
      <c r="IF79" s="129"/>
      <c r="IG79" s="129"/>
      <c r="IH79" s="129"/>
      <c r="II79" s="129"/>
      <c r="IJ79" s="129"/>
      <c r="IK79" s="129"/>
      <c r="IL79" s="130"/>
      <c r="IM79" s="128">
        <f>データ!ER7</f>
        <v>69.8</v>
      </c>
      <c r="IN79" s="129"/>
      <c r="IO79" s="129"/>
      <c r="IP79" s="129"/>
      <c r="IQ79" s="129"/>
      <c r="IR79" s="129"/>
      <c r="IS79" s="129"/>
      <c r="IT79" s="129"/>
      <c r="IU79" s="129"/>
      <c r="IV79" s="129"/>
      <c r="IW79" s="129"/>
      <c r="IX79" s="129"/>
      <c r="IY79" s="129"/>
      <c r="IZ79" s="129"/>
      <c r="JA79" s="130"/>
      <c r="JB79" s="128">
        <f>データ!ES7</f>
        <v>65.2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36739224</v>
      </c>
      <c r="KH79" s="138"/>
      <c r="KI79" s="138"/>
      <c r="KJ79" s="138"/>
      <c r="KK79" s="138"/>
      <c r="KL79" s="138"/>
      <c r="KM79" s="138"/>
      <c r="KN79" s="138"/>
      <c r="KO79" s="138"/>
      <c r="KP79" s="138"/>
      <c r="KQ79" s="138"/>
      <c r="KR79" s="138"/>
      <c r="KS79" s="138"/>
      <c r="KT79" s="138"/>
      <c r="KU79" s="139"/>
      <c r="KV79" s="137">
        <f>データ!FA7</f>
        <v>36951483</v>
      </c>
      <c r="KW79" s="138"/>
      <c r="KX79" s="138"/>
      <c r="KY79" s="138"/>
      <c r="KZ79" s="138"/>
      <c r="LA79" s="138"/>
      <c r="LB79" s="138"/>
      <c r="LC79" s="138"/>
      <c r="LD79" s="138"/>
      <c r="LE79" s="138"/>
      <c r="LF79" s="138"/>
      <c r="LG79" s="138"/>
      <c r="LH79" s="138"/>
      <c r="LI79" s="138"/>
      <c r="LJ79" s="139"/>
      <c r="LK79" s="137">
        <f>データ!FB7</f>
        <v>37829662</v>
      </c>
      <c r="LL79" s="138"/>
      <c r="LM79" s="138"/>
      <c r="LN79" s="138"/>
      <c r="LO79" s="138"/>
      <c r="LP79" s="138"/>
      <c r="LQ79" s="138"/>
      <c r="LR79" s="138"/>
      <c r="LS79" s="138"/>
      <c r="LT79" s="138"/>
      <c r="LU79" s="138"/>
      <c r="LV79" s="138"/>
      <c r="LW79" s="138"/>
      <c r="LX79" s="138"/>
      <c r="LY79" s="139"/>
      <c r="LZ79" s="137">
        <f>データ!FC7</f>
        <v>37890363</v>
      </c>
      <c r="MA79" s="138"/>
      <c r="MB79" s="138"/>
      <c r="MC79" s="138"/>
      <c r="MD79" s="138"/>
      <c r="ME79" s="138"/>
      <c r="MF79" s="138"/>
      <c r="MG79" s="138"/>
      <c r="MH79" s="138"/>
      <c r="MI79" s="138"/>
      <c r="MJ79" s="138"/>
      <c r="MK79" s="138"/>
      <c r="ML79" s="138"/>
      <c r="MM79" s="138"/>
      <c r="MN79" s="139"/>
      <c r="MO79" s="137">
        <f>データ!FD7</f>
        <v>37845303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pa1Q/iqQfrxuTWR17knZ6SwsyE07RilquD98yqmq5YHofxUNJtzWoc7+7zf06co/HxrWlmCh8rVQe9sd9un0A==" saltValue="evBQ8oS9ArfZcRFNlacbv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149</v>
      </c>
      <c r="AY5" s="49" t="s">
        <v>150</v>
      </c>
      <c r="AZ5" s="49" t="s">
        <v>151</v>
      </c>
      <c r="BA5" s="49" t="s">
        <v>152</v>
      </c>
      <c r="BB5" s="49" t="s">
        <v>153</v>
      </c>
      <c r="BC5" s="49" t="s">
        <v>154</v>
      </c>
      <c r="BD5" s="49" t="s">
        <v>155</v>
      </c>
      <c r="BE5" s="49" t="s">
        <v>156</v>
      </c>
      <c r="BF5" s="49" t="s">
        <v>157</v>
      </c>
      <c r="BG5" s="49" t="s">
        <v>158</v>
      </c>
      <c r="BH5" s="49" t="s">
        <v>148</v>
      </c>
      <c r="BI5" s="49" t="s">
        <v>149</v>
      </c>
      <c r="BJ5" s="49" t="s">
        <v>150</v>
      </c>
      <c r="BK5" s="49" t="s">
        <v>151</v>
      </c>
      <c r="BL5" s="49" t="s">
        <v>152</v>
      </c>
      <c r="BM5" s="49" t="s">
        <v>153</v>
      </c>
      <c r="BN5" s="49" t="s">
        <v>154</v>
      </c>
      <c r="BO5" s="49" t="s">
        <v>155</v>
      </c>
      <c r="BP5" s="49" t="s">
        <v>156</v>
      </c>
      <c r="BQ5" s="49" t="s">
        <v>157</v>
      </c>
      <c r="BR5" s="49" t="s">
        <v>158</v>
      </c>
      <c r="BS5" s="49" t="s">
        <v>148</v>
      </c>
      <c r="BT5" s="49" t="s">
        <v>159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157</v>
      </c>
      <c r="CN5" s="49" t="s">
        <v>158</v>
      </c>
      <c r="CO5" s="49" t="s">
        <v>148</v>
      </c>
      <c r="CP5" s="49" t="s">
        <v>149</v>
      </c>
      <c r="CQ5" s="49" t="s">
        <v>150</v>
      </c>
      <c r="CR5" s="49" t="s">
        <v>151</v>
      </c>
      <c r="CS5" s="49" t="s">
        <v>152</v>
      </c>
      <c r="CT5" s="49" t="s">
        <v>153</v>
      </c>
      <c r="CU5" s="49" t="s">
        <v>154</v>
      </c>
      <c r="CV5" s="49" t="s">
        <v>155</v>
      </c>
      <c r="CW5" s="49" t="s">
        <v>156</v>
      </c>
      <c r="CX5" s="49" t="s">
        <v>157</v>
      </c>
      <c r="CY5" s="49" t="s">
        <v>158</v>
      </c>
      <c r="CZ5" s="49" t="s">
        <v>148</v>
      </c>
      <c r="DA5" s="49" t="s">
        <v>149</v>
      </c>
      <c r="DB5" s="49" t="s">
        <v>150</v>
      </c>
      <c r="DC5" s="49" t="s">
        <v>151</v>
      </c>
      <c r="DD5" s="49" t="s">
        <v>152</v>
      </c>
      <c r="DE5" s="49" t="s">
        <v>153</v>
      </c>
      <c r="DF5" s="49" t="s">
        <v>154</v>
      </c>
      <c r="DG5" s="49" t="s">
        <v>155</v>
      </c>
      <c r="DH5" s="49" t="s">
        <v>156</v>
      </c>
      <c r="DI5" s="49" t="s">
        <v>157</v>
      </c>
      <c r="DJ5" s="49" t="s">
        <v>158</v>
      </c>
      <c r="DK5" s="49" t="s">
        <v>148</v>
      </c>
      <c r="DL5" s="49" t="s">
        <v>149</v>
      </c>
      <c r="DM5" s="49" t="s">
        <v>150</v>
      </c>
      <c r="DN5" s="49" t="s">
        <v>151</v>
      </c>
      <c r="DO5" s="49" t="s">
        <v>152</v>
      </c>
      <c r="DP5" s="49" t="s">
        <v>153</v>
      </c>
      <c r="DQ5" s="49" t="s">
        <v>154</v>
      </c>
      <c r="DR5" s="49" t="s">
        <v>155</v>
      </c>
      <c r="DS5" s="49" t="s">
        <v>156</v>
      </c>
      <c r="DT5" s="49" t="s">
        <v>157</v>
      </c>
      <c r="DU5" s="49" t="s">
        <v>147</v>
      </c>
      <c r="DV5" s="49" t="s">
        <v>148</v>
      </c>
      <c r="DW5" s="49" t="s">
        <v>149</v>
      </c>
      <c r="DX5" s="49" t="s">
        <v>150</v>
      </c>
      <c r="DY5" s="49" t="s">
        <v>151</v>
      </c>
      <c r="DZ5" s="49" t="s">
        <v>152</v>
      </c>
      <c r="EA5" s="49" t="s">
        <v>153</v>
      </c>
      <c r="EB5" s="49" t="s">
        <v>154</v>
      </c>
      <c r="EC5" s="49" t="s">
        <v>155</v>
      </c>
      <c r="ED5" s="49" t="s">
        <v>156</v>
      </c>
      <c r="EE5" s="49" t="s">
        <v>157</v>
      </c>
      <c r="EF5" s="49" t="s">
        <v>158</v>
      </c>
      <c r="EG5" s="49" t="s">
        <v>160</v>
      </c>
      <c r="EH5" s="49" t="s">
        <v>149</v>
      </c>
      <c r="EI5" s="49" t="s">
        <v>150</v>
      </c>
      <c r="EJ5" s="49" t="s">
        <v>151</v>
      </c>
      <c r="EK5" s="49" t="s">
        <v>152</v>
      </c>
      <c r="EL5" s="49" t="s">
        <v>153</v>
      </c>
      <c r="EM5" s="49" t="s">
        <v>154</v>
      </c>
      <c r="EN5" s="49" t="s">
        <v>155</v>
      </c>
      <c r="EO5" s="49" t="s">
        <v>156</v>
      </c>
      <c r="EP5" s="49" t="s">
        <v>157</v>
      </c>
      <c r="EQ5" s="49" t="s">
        <v>158</v>
      </c>
      <c r="ER5" s="49" t="s">
        <v>148</v>
      </c>
      <c r="ES5" s="49" t="s">
        <v>149</v>
      </c>
      <c r="ET5" s="49" t="s">
        <v>150</v>
      </c>
      <c r="EU5" s="49" t="s">
        <v>151</v>
      </c>
      <c r="EV5" s="49" t="s">
        <v>152</v>
      </c>
      <c r="EW5" s="49" t="s">
        <v>153</v>
      </c>
      <c r="EX5" s="49" t="s">
        <v>154</v>
      </c>
      <c r="EY5" s="49" t="s">
        <v>161</v>
      </c>
      <c r="EZ5" s="49" t="s">
        <v>145</v>
      </c>
      <c r="FA5" s="49" t="s">
        <v>157</v>
      </c>
      <c r="FB5" s="49" t="s">
        <v>147</v>
      </c>
      <c r="FC5" s="49" t="s">
        <v>148</v>
      </c>
      <c r="FD5" s="49" t="s">
        <v>159</v>
      </c>
      <c r="FE5" s="49" t="s">
        <v>150</v>
      </c>
      <c r="FF5" s="49" t="s">
        <v>151</v>
      </c>
      <c r="FG5" s="49" t="s">
        <v>152</v>
      </c>
      <c r="FH5" s="49" t="s">
        <v>153</v>
      </c>
      <c r="FI5" s="49" t="s">
        <v>154</v>
      </c>
      <c r="FJ5" s="49" t="s">
        <v>155</v>
      </c>
    </row>
    <row r="6" spans="1:166" s="54" customFormat="1" x14ac:dyDescent="0.15">
      <c r="A6" s="35" t="s">
        <v>162</v>
      </c>
      <c r="B6" s="50">
        <f>B8</f>
        <v>2022</v>
      </c>
      <c r="C6" s="50">
        <f t="shared" ref="C6:M6" si="2">C8</f>
        <v>432083</v>
      </c>
      <c r="D6" s="50">
        <f t="shared" si="2"/>
        <v>46</v>
      </c>
      <c r="E6" s="50">
        <f t="shared" si="2"/>
        <v>6</v>
      </c>
      <c r="F6" s="50">
        <f t="shared" si="2"/>
        <v>0</v>
      </c>
      <c r="G6" s="50">
        <f t="shared" si="2"/>
        <v>1</v>
      </c>
      <c r="H6" s="152" t="str">
        <f>IF(H8&lt;&gt;I8,H8,"")&amp;IF(I8&lt;&gt;J8,I8,"")&amp;"　"&amp;J8</f>
        <v>熊本県山鹿市　山鹿市民医療センター</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19</v>
      </c>
      <c r="R6" s="50" t="str">
        <f t="shared" si="3"/>
        <v>対象</v>
      </c>
      <c r="S6" s="50" t="str">
        <f t="shared" si="3"/>
        <v>ド 訓</v>
      </c>
      <c r="T6" s="50" t="str">
        <f t="shared" si="3"/>
        <v>救 臨 が 感 災 地 輪</v>
      </c>
      <c r="U6" s="51">
        <f>U8</f>
        <v>49397</v>
      </c>
      <c r="V6" s="51">
        <f>V8</f>
        <v>16198</v>
      </c>
      <c r="W6" s="50" t="str">
        <f>W8</f>
        <v>-</v>
      </c>
      <c r="X6" s="50" t="str">
        <f t="shared" ref="X6" si="4">X8</f>
        <v>第２種該当</v>
      </c>
      <c r="Y6" s="50" t="str">
        <f t="shared" si="3"/>
        <v>７：１</v>
      </c>
      <c r="Z6" s="51">
        <f t="shared" si="3"/>
        <v>197</v>
      </c>
      <c r="AA6" s="51" t="str">
        <f t="shared" si="3"/>
        <v>-</v>
      </c>
      <c r="AB6" s="51" t="str">
        <f t="shared" si="3"/>
        <v>-</v>
      </c>
      <c r="AC6" s="51" t="str">
        <f t="shared" si="3"/>
        <v>-</v>
      </c>
      <c r="AD6" s="51">
        <f t="shared" si="3"/>
        <v>4</v>
      </c>
      <c r="AE6" s="51">
        <f t="shared" si="3"/>
        <v>201</v>
      </c>
      <c r="AF6" s="51">
        <f t="shared" si="3"/>
        <v>166</v>
      </c>
      <c r="AG6" s="51" t="str">
        <f t="shared" si="3"/>
        <v>-</v>
      </c>
      <c r="AH6" s="51">
        <f t="shared" si="3"/>
        <v>166</v>
      </c>
      <c r="AI6" s="52">
        <f>IF(AI8="-",NA(),AI8)</f>
        <v>100.1</v>
      </c>
      <c r="AJ6" s="52">
        <f t="shared" ref="AJ6:AR6" si="5">IF(AJ8="-",NA(),AJ8)</f>
        <v>98.4</v>
      </c>
      <c r="AK6" s="52">
        <f t="shared" si="5"/>
        <v>107.3</v>
      </c>
      <c r="AL6" s="52">
        <f t="shared" si="5"/>
        <v>113.2</v>
      </c>
      <c r="AM6" s="52">
        <f t="shared" si="5"/>
        <v>111.1</v>
      </c>
      <c r="AN6" s="52">
        <f t="shared" si="5"/>
        <v>97.5</v>
      </c>
      <c r="AO6" s="52">
        <f t="shared" si="5"/>
        <v>96.9</v>
      </c>
      <c r="AP6" s="52">
        <f t="shared" si="5"/>
        <v>101.8</v>
      </c>
      <c r="AQ6" s="52">
        <f t="shared" si="5"/>
        <v>106.2</v>
      </c>
      <c r="AR6" s="52">
        <f t="shared" si="5"/>
        <v>103.5</v>
      </c>
      <c r="AS6" s="52" t="str">
        <f>IF(AS8="-","【-】","【"&amp;SUBSTITUTE(TEXT(AS8,"#,##0.0"),"-","△")&amp;"】")</f>
        <v>【103.5】</v>
      </c>
      <c r="AT6" s="52">
        <f>IF(AT8="-",NA(),AT8)</f>
        <v>91.3</v>
      </c>
      <c r="AU6" s="52">
        <f t="shared" ref="AU6:BC6" si="6">IF(AU8="-",NA(),AU8)</f>
        <v>90</v>
      </c>
      <c r="AV6" s="52">
        <f t="shared" si="6"/>
        <v>83</v>
      </c>
      <c r="AW6" s="52">
        <f t="shared" si="6"/>
        <v>87.5</v>
      </c>
      <c r="AX6" s="52">
        <f t="shared" si="6"/>
        <v>86.8</v>
      </c>
      <c r="AY6" s="52">
        <f t="shared" si="6"/>
        <v>86</v>
      </c>
      <c r="AZ6" s="52">
        <f t="shared" si="6"/>
        <v>86</v>
      </c>
      <c r="BA6" s="52">
        <f t="shared" si="6"/>
        <v>80.7</v>
      </c>
      <c r="BB6" s="52">
        <f t="shared" si="6"/>
        <v>82.3</v>
      </c>
      <c r="BC6" s="52">
        <f t="shared" si="6"/>
        <v>81.5</v>
      </c>
      <c r="BD6" s="52" t="str">
        <f>IF(BD8="-","【-】","【"&amp;SUBSTITUTE(TEXT(BD8,"#,##0.0"),"-","△")&amp;"】")</f>
        <v>【86.4】</v>
      </c>
      <c r="BE6" s="52">
        <f>IF(BE8="-",NA(),BE8)</f>
        <v>89.2</v>
      </c>
      <c r="BF6" s="52">
        <f t="shared" ref="BF6:BN6" si="7">IF(BF8="-",NA(),BF8)</f>
        <v>87.8</v>
      </c>
      <c r="BG6" s="52">
        <f t="shared" si="7"/>
        <v>79.3</v>
      </c>
      <c r="BH6" s="52">
        <f t="shared" si="7"/>
        <v>84.2</v>
      </c>
      <c r="BI6" s="52">
        <f t="shared" si="7"/>
        <v>83.2</v>
      </c>
      <c r="BJ6" s="52">
        <f t="shared" si="7"/>
        <v>83.1</v>
      </c>
      <c r="BK6" s="52">
        <f t="shared" si="7"/>
        <v>83</v>
      </c>
      <c r="BL6" s="52">
        <f t="shared" si="7"/>
        <v>77.599999999999994</v>
      </c>
      <c r="BM6" s="52">
        <f t="shared" si="7"/>
        <v>79.2</v>
      </c>
      <c r="BN6" s="52">
        <f t="shared" si="7"/>
        <v>78.400000000000006</v>
      </c>
      <c r="BO6" s="52" t="str">
        <f>IF(BO8="-","【-】","【"&amp;SUBSTITUTE(TEXT(BO8,"#,##0.0"),"-","△")&amp;"】")</f>
        <v>【83.7】</v>
      </c>
      <c r="BP6" s="52">
        <f>IF(BP8="-",NA(),BP8)</f>
        <v>72.3</v>
      </c>
      <c r="BQ6" s="52">
        <f t="shared" ref="BQ6:BY6" si="8">IF(BQ8="-",NA(),BQ8)</f>
        <v>68.5</v>
      </c>
      <c r="BR6" s="52">
        <f t="shared" si="8"/>
        <v>59.4</v>
      </c>
      <c r="BS6" s="52">
        <f t="shared" si="8"/>
        <v>60.3</v>
      </c>
      <c r="BT6" s="52">
        <f t="shared" si="8"/>
        <v>56.9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43425</v>
      </c>
      <c r="CB6" s="53">
        <f t="shared" ref="CB6:CJ6" si="9">IF(CB8="-",NA(),CB8)</f>
        <v>44125</v>
      </c>
      <c r="CC6" s="53">
        <f t="shared" si="9"/>
        <v>47151</v>
      </c>
      <c r="CD6" s="53">
        <f t="shared" si="9"/>
        <v>49807</v>
      </c>
      <c r="CE6" s="53">
        <f t="shared" si="9"/>
        <v>51987</v>
      </c>
      <c r="CF6" s="53">
        <f t="shared" si="9"/>
        <v>47924</v>
      </c>
      <c r="CG6" s="53">
        <f t="shared" si="9"/>
        <v>48807</v>
      </c>
      <c r="CH6" s="53">
        <f t="shared" si="9"/>
        <v>51594</v>
      </c>
      <c r="CI6" s="53">
        <f t="shared" si="9"/>
        <v>53805</v>
      </c>
      <c r="CJ6" s="53">
        <f t="shared" si="9"/>
        <v>56563</v>
      </c>
      <c r="CK6" s="52" t="str">
        <f>IF(CK8="-","【-】","【"&amp;SUBSTITUTE(TEXT(CK8,"#,##0"),"-","△")&amp;"】")</f>
        <v>【61,837】</v>
      </c>
      <c r="CL6" s="53">
        <f>IF(CL8="-",NA(),CL8)</f>
        <v>12166</v>
      </c>
      <c r="CM6" s="53">
        <f t="shared" ref="CM6:CU6" si="10">IF(CM8="-",NA(),CM8)</f>
        <v>12681</v>
      </c>
      <c r="CN6" s="53">
        <f t="shared" si="10"/>
        <v>14317</v>
      </c>
      <c r="CO6" s="53">
        <f t="shared" si="10"/>
        <v>15625</v>
      </c>
      <c r="CP6" s="53">
        <f t="shared" si="10"/>
        <v>16340</v>
      </c>
      <c r="CQ6" s="53">
        <f t="shared" si="10"/>
        <v>12502</v>
      </c>
      <c r="CR6" s="53">
        <f t="shared" si="10"/>
        <v>12970</v>
      </c>
      <c r="CS6" s="53">
        <f t="shared" si="10"/>
        <v>13767</v>
      </c>
      <c r="CT6" s="53">
        <f t="shared" si="10"/>
        <v>14046</v>
      </c>
      <c r="CU6" s="53">
        <f t="shared" si="10"/>
        <v>14550</v>
      </c>
      <c r="CV6" s="52" t="str">
        <f>IF(CV8="-","【-】","【"&amp;SUBSTITUTE(TEXT(CV8,"#,##0"),"-","△")&amp;"】")</f>
        <v>【17,600】</v>
      </c>
      <c r="CW6" s="52">
        <f>IF(CW8="-",NA(),CW8)</f>
        <v>61.5</v>
      </c>
      <c r="CX6" s="52">
        <f t="shared" ref="CX6:DF6" si="11">IF(CX8="-",NA(),CX8)</f>
        <v>67.7</v>
      </c>
      <c r="CY6" s="52">
        <f t="shared" si="11"/>
        <v>71.8</v>
      </c>
      <c r="CZ6" s="52">
        <f t="shared" si="11"/>
        <v>66.099999999999994</v>
      </c>
      <c r="DA6" s="52">
        <f t="shared" si="11"/>
        <v>65.099999999999994</v>
      </c>
      <c r="DB6" s="52">
        <f t="shared" si="11"/>
        <v>59.4</v>
      </c>
      <c r="DC6" s="52">
        <f t="shared" si="11"/>
        <v>59.9</v>
      </c>
      <c r="DD6" s="52">
        <f t="shared" si="11"/>
        <v>63.4</v>
      </c>
      <c r="DE6" s="52">
        <f t="shared" si="11"/>
        <v>61.3</v>
      </c>
      <c r="DF6" s="52">
        <f t="shared" si="11"/>
        <v>61.4</v>
      </c>
      <c r="DG6" s="52" t="str">
        <f>IF(DG8="-","【-】","【"&amp;SUBSTITUTE(TEXT(DG8,"#,##0.0"),"-","△")&amp;"】")</f>
        <v>【55.6】</v>
      </c>
      <c r="DH6" s="52">
        <f>IF(DH8="-",NA(),DH8)</f>
        <v>19.100000000000001</v>
      </c>
      <c r="DI6" s="52">
        <f t="shared" ref="DI6:DQ6" si="12">IF(DI8="-",NA(),DI8)</f>
        <v>18.399999999999999</v>
      </c>
      <c r="DJ6" s="52">
        <f t="shared" si="12"/>
        <v>21.5</v>
      </c>
      <c r="DK6" s="52">
        <f t="shared" si="12"/>
        <v>21.5</v>
      </c>
      <c r="DL6" s="52">
        <f t="shared" si="12"/>
        <v>23.8</v>
      </c>
      <c r="DM6" s="52">
        <f t="shared" si="12"/>
        <v>20.6</v>
      </c>
      <c r="DN6" s="52">
        <f t="shared" si="12"/>
        <v>20.5</v>
      </c>
      <c r="DO6" s="52">
        <f t="shared" si="12"/>
        <v>20.2</v>
      </c>
      <c r="DP6" s="52">
        <f t="shared" si="12"/>
        <v>20.2</v>
      </c>
      <c r="DQ6" s="52">
        <f t="shared" si="12"/>
        <v>21.1</v>
      </c>
      <c r="DR6" s="52" t="str">
        <f>IF(DR8="-","【-】","【"&amp;SUBSTITUTE(TEXT(DR8,"#,##0.0"),"-","△")&amp;"】")</f>
        <v>【25.1】</v>
      </c>
      <c r="DS6" s="52">
        <f>IF(DS8="-",NA(),DS8)</f>
        <v>32.799999999999997</v>
      </c>
      <c r="DT6" s="52">
        <f t="shared" ref="DT6:EB6" si="13">IF(DT8="-",NA(),DT8)</f>
        <v>35.1</v>
      </c>
      <c r="DU6" s="52">
        <f t="shared" si="13"/>
        <v>27.3</v>
      </c>
      <c r="DV6" s="52">
        <f t="shared" si="13"/>
        <v>9.4</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49.2</v>
      </c>
      <c r="EE6" s="52">
        <f t="shared" ref="EE6:EM6" si="14">IF(EE8="-",NA(),EE8)</f>
        <v>52.3</v>
      </c>
      <c r="EF6" s="52">
        <f t="shared" si="14"/>
        <v>52</v>
      </c>
      <c r="EG6" s="52">
        <f t="shared" si="14"/>
        <v>55</v>
      </c>
      <c r="EH6" s="52">
        <f t="shared" si="14"/>
        <v>56</v>
      </c>
      <c r="EI6" s="52">
        <f t="shared" si="14"/>
        <v>48.6</v>
      </c>
      <c r="EJ6" s="52">
        <f t="shared" si="14"/>
        <v>50.8</v>
      </c>
      <c r="EK6" s="52">
        <f t="shared" si="14"/>
        <v>51.4</v>
      </c>
      <c r="EL6" s="52">
        <f t="shared" si="14"/>
        <v>51.9</v>
      </c>
      <c r="EM6" s="52">
        <f t="shared" si="14"/>
        <v>53.8</v>
      </c>
      <c r="EN6" s="52" t="str">
        <f>IF(EN8="-","【-】","【"&amp;SUBSTITUTE(TEXT(EN8,"#,##0.0"),"-","△")&amp;"】")</f>
        <v>【56.4】</v>
      </c>
      <c r="EO6" s="52">
        <f>IF(EO8="-",NA(),EO8)</f>
        <v>76.400000000000006</v>
      </c>
      <c r="EP6" s="52">
        <f t="shared" ref="EP6:EX6" si="15">IF(EP8="-",NA(),EP8)</f>
        <v>78.8</v>
      </c>
      <c r="EQ6" s="52">
        <f t="shared" si="15"/>
        <v>67</v>
      </c>
      <c r="ER6" s="52">
        <f t="shared" si="15"/>
        <v>69.8</v>
      </c>
      <c r="ES6" s="52">
        <f t="shared" si="15"/>
        <v>65.2</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36739224</v>
      </c>
      <c r="FA6" s="53">
        <f t="shared" ref="FA6:FI6" si="16">IF(FA8="-",NA(),FA8)</f>
        <v>36951483</v>
      </c>
      <c r="FB6" s="53">
        <f t="shared" si="16"/>
        <v>37829662</v>
      </c>
      <c r="FC6" s="53">
        <f t="shared" si="16"/>
        <v>37890363</v>
      </c>
      <c r="FD6" s="53">
        <f t="shared" si="16"/>
        <v>37845303</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163</v>
      </c>
      <c r="B7" s="50">
        <f t="shared" ref="B7:AH7" si="17">B8</f>
        <v>2022</v>
      </c>
      <c r="C7" s="50">
        <f t="shared" si="17"/>
        <v>432083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19</v>
      </c>
      <c r="R7" s="50" t="str">
        <f t="shared" si="17"/>
        <v>対象</v>
      </c>
      <c r="S7" s="50" t="str">
        <f t="shared" si="17"/>
        <v>ド 訓</v>
      </c>
      <c r="T7" s="50" t="str">
        <f t="shared" si="17"/>
        <v>救 臨 が 感 災 地 輪</v>
      </c>
      <c r="U7" s="51">
        <f>U8</f>
        <v>49397</v>
      </c>
      <c r="V7" s="51">
        <f>V8</f>
        <v>16198</v>
      </c>
      <c r="W7" s="50" t="str">
        <f>W8</f>
        <v>-</v>
      </c>
      <c r="X7" s="50" t="str">
        <f t="shared" si="17"/>
        <v>第２種該当</v>
      </c>
      <c r="Y7" s="50" t="str">
        <f t="shared" si="17"/>
        <v>７：１</v>
      </c>
      <c r="Z7" s="51">
        <f t="shared" si="17"/>
        <v>197</v>
      </c>
      <c r="AA7" s="51" t="str">
        <f t="shared" si="17"/>
        <v>-</v>
      </c>
      <c r="AB7" s="51" t="str">
        <f t="shared" si="17"/>
        <v>-</v>
      </c>
      <c r="AC7" s="51" t="str">
        <f t="shared" si="17"/>
        <v>-</v>
      </c>
      <c r="AD7" s="51">
        <f t="shared" si="17"/>
        <v>4</v>
      </c>
      <c r="AE7" s="51">
        <f t="shared" si="17"/>
        <v>201</v>
      </c>
      <c r="AF7" s="51">
        <f t="shared" si="17"/>
        <v>166</v>
      </c>
      <c r="AG7" s="51" t="str">
        <f t="shared" si="17"/>
        <v>-</v>
      </c>
      <c r="AH7" s="51">
        <f t="shared" si="17"/>
        <v>166</v>
      </c>
      <c r="AI7" s="52">
        <f>AI8</f>
        <v>100.1</v>
      </c>
      <c r="AJ7" s="52">
        <f t="shared" ref="AJ7:AR7" si="18">AJ8</f>
        <v>98.4</v>
      </c>
      <c r="AK7" s="52">
        <f t="shared" si="18"/>
        <v>107.3</v>
      </c>
      <c r="AL7" s="52">
        <f t="shared" si="18"/>
        <v>113.2</v>
      </c>
      <c r="AM7" s="52">
        <f t="shared" si="18"/>
        <v>111.1</v>
      </c>
      <c r="AN7" s="52">
        <f t="shared" si="18"/>
        <v>97.5</v>
      </c>
      <c r="AO7" s="52">
        <f t="shared" si="18"/>
        <v>96.9</v>
      </c>
      <c r="AP7" s="52">
        <f t="shared" si="18"/>
        <v>101.8</v>
      </c>
      <c r="AQ7" s="52">
        <f t="shared" si="18"/>
        <v>106.2</v>
      </c>
      <c r="AR7" s="52">
        <f t="shared" si="18"/>
        <v>103.5</v>
      </c>
      <c r="AS7" s="52"/>
      <c r="AT7" s="52">
        <f>AT8</f>
        <v>91.3</v>
      </c>
      <c r="AU7" s="52">
        <f t="shared" ref="AU7:BC7" si="19">AU8</f>
        <v>90</v>
      </c>
      <c r="AV7" s="52">
        <f t="shared" si="19"/>
        <v>83</v>
      </c>
      <c r="AW7" s="52">
        <f t="shared" si="19"/>
        <v>87.5</v>
      </c>
      <c r="AX7" s="52">
        <f t="shared" si="19"/>
        <v>86.8</v>
      </c>
      <c r="AY7" s="52">
        <f t="shared" si="19"/>
        <v>86</v>
      </c>
      <c r="AZ7" s="52">
        <f t="shared" si="19"/>
        <v>86</v>
      </c>
      <c r="BA7" s="52">
        <f t="shared" si="19"/>
        <v>80.7</v>
      </c>
      <c r="BB7" s="52">
        <f t="shared" si="19"/>
        <v>82.3</v>
      </c>
      <c r="BC7" s="52">
        <f t="shared" si="19"/>
        <v>81.5</v>
      </c>
      <c r="BD7" s="52"/>
      <c r="BE7" s="52">
        <f>BE8</f>
        <v>89.2</v>
      </c>
      <c r="BF7" s="52">
        <f t="shared" ref="BF7:BN7" si="20">BF8</f>
        <v>87.8</v>
      </c>
      <c r="BG7" s="52">
        <f t="shared" si="20"/>
        <v>79.3</v>
      </c>
      <c r="BH7" s="52">
        <f t="shared" si="20"/>
        <v>84.2</v>
      </c>
      <c r="BI7" s="52">
        <f t="shared" si="20"/>
        <v>83.2</v>
      </c>
      <c r="BJ7" s="52">
        <f t="shared" si="20"/>
        <v>83.1</v>
      </c>
      <c r="BK7" s="52">
        <f t="shared" si="20"/>
        <v>83</v>
      </c>
      <c r="BL7" s="52">
        <f t="shared" si="20"/>
        <v>77.599999999999994</v>
      </c>
      <c r="BM7" s="52">
        <f t="shared" si="20"/>
        <v>79.2</v>
      </c>
      <c r="BN7" s="52">
        <f t="shared" si="20"/>
        <v>78.400000000000006</v>
      </c>
      <c r="BO7" s="52"/>
      <c r="BP7" s="52">
        <f>BP8</f>
        <v>72.3</v>
      </c>
      <c r="BQ7" s="52">
        <f t="shared" ref="BQ7:BY7" si="21">BQ8</f>
        <v>68.5</v>
      </c>
      <c r="BR7" s="52">
        <f t="shared" si="21"/>
        <v>59.4</v>
      </c>
      <c r="BS7" s="52">
        <f t="shared" si="21"/>
        <v>60.3</v>
      </c>
      <c r="BT7" s="52">
        <f t="shared" si="21"/>
        <v>56.9</v>
      </c>
      <c r="BU7" s="52">
        <f t="shared" si="21"/>
        <v>72.099999999999994</v>
      </c>
      <c r="BV7" s="52">
        <f t="shared" si="21"/>
        <v>72.900000000000006</v>
      </c>
      <c r="BW7" s="52">
        <f t="shared" si="21"/>
        <v>64.5</v>
      </c>
      <c r="BX7" s="52">
        <f t="shared" si="21"/>
        <v>63.8</v>
      </c>
      <c r="BY7" s="52">
        <f t="shared" si="21"/>
        <v>63.4</v>
      </c>
      <c r="BZ7" s="52"/>
      <c r="CA7" s="53">
        <f>CA8</f>
        <v>43425</v>
      </c>
      <c r="CB7" s="53">
        <f t="shared" ref="CB7:CJ7" si="22">CB8</f>
        <v>44125</v>
      </c>
      <c r="CC7" s="53">
        <f t="shared" si="22"/>
        <v>47151</v>
      </c>
      <c r="CD7" s="53">
        <f t="shared" si="22"/>
        <v>49807</v>
      </c>
      <c r="CE7" s="53">
        <f t="shared" si="22"/>
        <v>51987</v>
      </c>
      <c r="CF7" s="53">
        <f t="shared" si="22"/>
        <v>47924</v>
      </c>
      <c r="CG7" s="53">
        <f t="shared" si="22"/>
        <v>48807</v>
      </c>
      <c r="CH7" s="53">
        <f t="shared" si="22"/>
        <v>51594</v>
      </c>
      <c r="CI7" s="53">
        <f t="shared" si="22"/>
        <v>53805</v>
      </c>
      <c r="CJ7" s="53">
        <f t="shared" si="22"/>
        <v>56563</v>
      </c>
      <c r="CK7" s="52"/>
      <c r="CL7" s="53">
        <f>CL8</f>
        <v>12166</v>
      </c>
      <c r="CM7" s="53">
        <f t="shared" ref="CM7:CU7" si="23">CM8</f>
        <v>12681</v>
      </c>
      <c r="CN7" s="53">
        <f t="shared" si="23"/>
        <v>14317</v>
      </c>
      <c r="CO7" s="53">
        <f t="shared" si="23"/>
        <v>15625</v>
      </c>
      <c r="CP7" s="53">
        <f t="shared" si="23"/>
        <v>16340</v>
      </c>
      <c r="CQ7" s="53">
        <f t="shared" si="23"/>
        <v>12502</v>
      </c>
      <c r="CR7" s="53">
        <f t="shared" si="23"/>
        <v>12970</v>
      </c>
      <c r="CS7" s="53">
        <f t="shared" si="23"/>
        <v>13767</v>
      </c>
      <c r="CT7" s="53">
        <f t="shared" si="23"/>
        <v>14046</v>
      </c>
      <c r="CU7" s="53">
        <f t="shared" si="23"/>
        <v>14550</v>
      </c>
      <c r="CV7" s="52"/>
      <c r="CW7" s="52">
        <f>CW8</f>
        <v>61.5</v>
      </c>
      <c r="CX7" s="52">
        <f t="shared" ref="CX7:DF7" si="24">CX8</f>
        <v>67.7</v>
      </c>
      <c r="CY7" s="52">
        <f t="shared" si="24"/>
        <v>71.8</v>
      </c>
      <c r="CZ7" s="52">
        <f t="shared" si="24"/>
        <v>66.099999999999994</v>
      </c>
      <c r="DA7" s="52">
        <f t="shared" si="24"/>
        <v>65.099999999999994</v>
      </c>
      <c r="DB7" s="52">
        <f t="shared" si="24"/>
        <v>59.4</v>
      </c>
      <c r="DC7" s="52">
        <f t="shared" si="24"/>
        <v>59.9</v>
      </c>
      <c r="DD7" s="52">
        <f t="shared" si="24"/>
        <v>63.4</v>
      </c>
      <c r="DE7" s="52">
        <f t="shared" si="24"/>
        <v>61.3</v>
      </c>
      <c r="DF7" s="52">
        <f t="shared" si="24"/>
        <v>61.4</v>
      </c>
      <c r="DG7" s="52"/>
      <c r="DH7" s="52">
        <f>DH8</f>
        <v>19.100000000000001</v>
      </c>
      <c r="DI7" s="52">
        <f t="shared" ref="DI7:DQ7" si="25">DI8</f>
        <v>18.399999999999999</v>
      </c>
      <c r="DJ7" s="52">
        <f t="shared" si="25"/>
        <v>21.5</v>
      </c>
      <c r="DK7" s="52">
        <f t="shared" si="25"/>
        <v>21.5</v>
      </c>
      <c r="DL7" s="52">
        <f t="shared" si="25"/>
        <v>23.8</v>
      </c>
      <c r="DM7" s="52">
        <f t="shared" si="25"/>
        <v>20.6</v>
      </c>
      <c r="DN7" s="52">
        <f t="shared" si="25"/>
        <v>20.5</v>
      </c>
      <c r="DO7" s="52">
        <f t="shared" si="25"/>
        <v>20.2</v>
      </c>
      <c r="DP7" s="52">
        <f t="shared" si="25"/>
        <v>20.2</v>
      </c>
      <c r="DQ7" s="52">
        <f t="shared" si="25"/>
        <v>21.1</v>
      </c>
      <c r="DR7" s="52"/>
      <c r="DS7" s="52">
        <f>DS8</f>
        <v>32.799999999999997</v>
      </c>
      <c r="DT7" s="52">
        <f t="shared" ref="DT7:EB7" si="26">DT8</f>
        <v>35.1</v>
      </c>
      <c r="DU7" s="52">
        <f t="shared" si="26"/>
        <v>27.3</v>
      </c>
      <c r="DV7" s="52">
        <f t="shared" si="26"/>
        <v>9.4</v>
      </c>
      <c r="DW7" s="52">
        <f t="shared" si="26"/>
        <v>0</v>
      </c>
      <c r="DX7" s="52">
        <f t="shared" si="26"/>
        <v>90.8</v>
      </c>
      <c r="DY7" s="52">
        <f t="shared" si="26"/>
        <v>81.900000000000006</v>
      </c>
      <c r="DZ7" s="52">
        <f t="shared" si="26"/>
        <v>91.6</v>
      </c>
      <c r="EA7" s="52">
        <f t="shared" si="26"/>
        <v>100.1</v>
      </c>
      <c r="EB7" s="52">
        <f t="shared" si="26"/>
        <v>94.9</v>
      </c>
      <c r="EC7" s="52"/>
      <c r="ED7" s="52">
        <f>ED8</f>
        <v>49.2</v>
      </c>
      <c r="EE7" s="52">
        <f t="shared" ref="EE7:EM7" si="27">EE8</f>
        <v>52.3</v>
      </c>
      <c r="EF7" s="52">
        <f t="shared" si="27"/>
        <v>52</v>
      </c>
      <c r="EG7" s="52">
        <f t="shared" si="27"/>
        <v>55</v>
      </c>
      <c r="EH7" s="52">
        <f t="shared" si="27"/>
        <v>56</v>
      </c>
      <c r="EI7" s="52">
        <f t="shared" si="27"/>
        <v>48.6</v>
      </c>
      <c r="EJ7" s="52">
        <f t="shared" si="27"/>
        <v>50.8</v>
      </c>
      <c r="EK7" s="52">
        <f t="shared" si="27"/>
        <v>51.4</v>
      </c>
      <c r="EL7" s="52">
        <f t="shared" si="27"/>
        <v>51.9</v>
      </c>
      <c r="EM7" s="52">
        <f t="shared" si="27"/>
        <v>53.8</v>
      </c>
      <c r="EN7" s="52"/>
      <c r="EO7" s="52">
        <f>EO8</f>
        <v>76.400000000000006</v>
      </c>
      <c r="EP7" s="52">
        <f t="shared" ref="EP7:EX7" si="28">EP8</f>
        <v>78.8</v>
      </c>
      <c r="EQ7" s="52">
        <f t="shared" si="28"/>
        <v>67</v>
      </c>
      <c r="ER7" s="52">
        <f t="shared" si="28"/>
        <v>69.8</v>
      </c>
      <c r="ES7" s="52">
        <f t="shared" si="28"/>
        <v>65.2</v>
      </c>
      <c r="ET7" s="52">
        <f t="shared" si="28"/>
        <v>70.099999999999994</v>
      </c>
      <c r="EU7" s="52">
        <f t="shared" si="28"/>
        <v>72.599999999999994</v>
      </c>
      <c r="EV7" s="52">
        <f t="shared" si="28"/>
        <v>71.900000000000006</v>
      </c>
      <c r="EW7" s="52">
        <f t="shared" si="28"/>
        <v>71.2</v>
      </c>
      <c r="EX7" s="52">
        <f t="shared" si="28"/>
        <v>71.8</v>
      </c>
      <c r="EY7" s="52"/>
      <c r="EZ7" s="53">
        <f>EZ8</f>
        <v>36739224</v>
      </c>
      <c r="FA7" s="53">
        <f t="shared" ref="FA7:FI7" si="29">FA8</f>
        <v>36951483</v>
      </c>
      <c r="FB7" s="53">
        <f t="shared" si="29"/>
        <v>37829662</v>
      </c>
      <c r="FC7" s="53">
        <f t="shared" si="29"/>
        <v>37890363</v>
      </c>
      <c r="FD7" s="53">
        <f t="shared" si="29"/>
        <v>37845303</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432083</v>
      </c>
      <c r="D8" s="55">
        <v>46</v>
      </c>
      <c r="E8" s="55">
        <v>6</v>
      </c>
      <c r="F8" s="55">
        <v>0</v>
      </c>
      <c r="G8" s="55">
        <v>1</v>
      </c>
      <c r="H8" s="55" t="s">
        <v>164</v>
      </c>
      <c r="I8" s="55" t="s">
        <v>165</v>
      </c>
      <c r="J8" s="55" t="s">
        <v>166</v>
      </c>
      <c r="K8" s="55" t="s">
        <v>167</v>
      </c>
      <c r="L8" s="55" t="s">
        <v>168</v>
      </c>
      <c r="M8" s="55" t="s">
        <v>169</v>
      </c>
      <c r="N8" s="55" t="s">
        <v>170</v>
      </c>
      <c r="O8" s="55" t="s">
        <v>171</v>
      </c>
      <c r="P8" s="55" t="s">
        <v>172</v>
      </c>
      <c r="Q8" s="56">
        <v>19</v>
      </c>
      <c r="R8" s="55" t="s">
        <v>173</v>
      </c>
      <c r="S8" s="55" t="s">
        <v>174</v>
      </c>
      <c r="T8" s="55" t="s">
        <v>175</v>
      </c>
      <c r="U8" s="56">
        <v>49397</v>
      </c>
      <c r="V8" s="56">
        <v>16198</v>
      </c>
      <c r="W8" s="55" t="s">
        <v>40</v>
      </c>
      <c r="X8" s="55" t="s">
        <v>176</v>
      </c>
      <c r="Y8" s="57" t="s">
        <v>177</v>
      </c>
      <c r="Z8" s="56">
        <v>197</v>
      </c>
      <c r="AA8" s="56" t="s">
        <v>40</v>
      </c>
      <c r="AB8" s="56" t="s">
        <v>40</v>
      </c>
      <c r="AC8" s="56" t="s">
        <v>40</v>
      </c>
      <c r="AD8" s="56">
        <v>4</v>
      </c>
      <c r="AE8" s="56">
        <v>201</v>
      </c>
      <c r="AF8" s="56">
        <v>166</v>
      </c>
      <c r="AG8" s="56" t="s">
        <v>40</v>
      </c>
      <c r="AH8" s="56">
        <v>166</v>
      </c>
      <c r="AI8" s="58">
        <v>100.1</v>
      </c>
      <c r="AJ8" s="58">
        <v>98.4</v>
      </c>
      <c r="AK8" s="58">
        <v>107.3</v>
      </c>
      <c r="AL8" s="58">
        <v>113.2</v>
      </c>
      <c r="AM8" s="58">
        <v>111.1</v>
      </c>
      <c r="AN8" s="58">
        <v>97.5</v>
      </c>
      <c r="AO8" s="58">
        <v>96.9</v>
      </c>
      <c r="AP8" s="58">
        <v>101.8</v>
      </c>
      <c r="AQ8" s="58">
        <v>106.2</v>
      </c>
      <c r="AR8" s="58">
        <v>103.5</v>
      </c>
      <c r="AS8" s="58">
        <v>103.5</v>
      </c>
      <c r="AT8" s="58">
        <v>91.3</v>
      </c>
      <c r="AU8" s="58">
        <v>90</v>
      </c>
      <c r="AV8" s="58">
        <v>83</v>
      </c>
      <c r="AW8" s="58">
        <v>87.5</v>
      </c>
      <c r="AX8" s="58">
        <v>86.8</v>
      </c>
      <c r="AY8" s="58">
        <v>86</v>
      </c>
      <c r="AZ8" s="58">
        <v>86</v>
      </c>
      <c r="BA8" s="58">
        <v>80.7</v>
      </c>
      <c r="BB8" s="58">
        <v>82.3</v>
      </c>
      <c r="BC8" s="58">
        <v>81.5</v>
      </c>
      <c r="BD8" s="58">
        <v>86.4</v>
      </c>
      <c r="BE8" s="59">
        <v>89.2</v>
      </c>
      <c r="BF8" s="59">
        <v>87.8</v>
      </c>
      <c r="BG8" s="59">
        <v>79.3</v>
      </c>
      <c r="BH8" s="59">
        <v>84.2</v>
      </c>
      <c r="BI8" s="59">
        <v>83.2</v>
      </c>
      <c r="BJ8" s="59">
        <v>83.1</v>
      </c>
      <c r="BK8" s="59">
        <v>83</v>
      </c>
      <c r="BL8" s="59">
        <v>77.599999999999994</v>
      </c>
      <c r="BM8" s="59">
        <v>79.2</v>
      </c>
      <c r="BN8" s="59">
        <v>78.400000000000006</v>
      </c>
      <c r="BO8" s="59">
        <v>83.7</v>
      </c>
      <c r="BP8" s="58">
        <v>72.3</v>
      </c>
      <c r="BQ8" s="58">
        <v>68.5</v>
      </c>
      <c r="BR8" s="58">
        <v>59.4</v>
      </c>
      <c r="BS8" s="58">
        <v>60.3</v>
      </c>
      <c r="BT8" s="58">
        <v>56.9</v>
      </c>
      <c r="BU8" s="58">
        <v>72.099999999999994</v>
      </c>
      <c r="BV8" s="58">
        <v>72.900000000000006</v>
      </c>
      <c r="BW8" s="58">
        <v>64.5</v>
      </c>
      <c r="BX8" s="58">
        <v>63.8</v>
      </c>
      <c r="BY8" s="58">
        <v>63.4</v>
      </c>
      <c r="BZ8" s="58">
        <v>66.8</v>
      </c>
      <c r="CA8" s="59">
        <v>43425</v>
      </c>
      <c r="CB8" s="59">
        <v>44125</v>
      </c>
      <c r="CC8" s="59">
        <v>47151</v>
      </c>
      <c r="CD8" s="59">
        <v>49807</v>
      </c>
      <c r="CE8" s="59">
        <v>51987</v>
      </c>
      <c r="CF8" s="59">
        <v>47924</v>
      </c>
      <c r="CG8" s="59">
        <v>48807</v>
      </c>
      <c r="CH8" s="59">
        <v>51594</v>
      </c>
      <c r="CI8" s="59">
        <v>53805</v>
      </c>
      <c r="CJ8" s="59">
        <v>56563</v>
      </c>
      <c r="CK8" s="58">
        <v>61837</v>
      </c>
      <c r="CL8" s="59">
        <v>12166</v>
      </c>
      <c r="CM8" s="59">
        <v>12681</v>
      </c>
      <c r="CN8" s="59">
        <v>14317</v>
      </c>
      <c r="CO8" s="59">
        <v>15625</v>
      </c>
      <c r="CP8" s="59">
        <v>16340</v>
      </c>
      <c r="CQ8" s="59">
        <v>12502</v>
      </c>
      <c r="CR8" s="59">
        <v>12970</v>
      </c>
      <c r="CS8" s="59">
        <v>13767</v>
      </c>
      <c r="CT8" s="59">
        <v>14046</v>
      </c>
      <c r="CU8" s="59">
        <v>14550</v>
      </c>
      <c r="CV8" s="58">
        <v>17600</v>
      </c>
      <c r="CW8" s="59">
        <v>61.5</v>
      </c>
      <c r="CX8" s="59">
        <v>67.7</v>
      </c>
      <c r="CY8" s="59">
        <v>71.8</v>
      </c>
      <c r="CZ8" s="59">
        <v>66.099999999999994</v>
      </c>
      <c r="DA8" s="59">
        <v>65.099999999999994</v>
      </c>
      <c r="DB8" s="59">
        <v>59.4</v>
      </c>
      <c r="DC8" s="59">
        <v>59.9</v>
      </c>
      <c r="DD8" s="59">
        <v>63.4</v>
      </c>
      <c r="DE8" s="59">
        <v>61.3</v>
      </c>
      <c r="DF8" s="59">
        <v>61.4</v>
      </c>
      <c r="DG8" s="59">
        <v>55.6</v>
      </c>
      <c r="DH8" s="59">
        <v>19.100000000000001</v>
      </c>
      <c r="DI8" s="59">
        <v>18.399999999999999</v>
      </c>
      <c r="DJ8" s="59">
        <v>21.5</v>
      </c>
      <c r="DK8" s="59">
        <v>21.5</v>
      </c>
      <c r="DL8" s="59">
        <v>23.8</v>
      </c>
      <c r="DM8" s="59">
        <v>20.6</v>
      </c>
      <c r="DN8" s="59">
        <v>20.5</v>
      </c>
      <c r="DO8" s="59">
        <v>20.2</v>
      </c>
      <c r="DP8" s="59">
        <v>20.2</v>
      </c>
      <c r="DQ8" s="59">
        <v>21.1</v>
      </c>
      <c r="DR8" s="59">
        <v>25.1</v>
      </c>
      <c r="DS8" s="59">
        <v>32.799999999999997</v>
      </c>
      <c r="DT8" s="59">
        <v>35.1</v>
      </c>
      <c r="DU8" s="59">
        <v>27.3</v>
      </c>
      <c r="DV8" s="59">
        <v>9.4</v>
      </c>
      <c r="DW8" s="59">
        <v>0</v>
      </c>
      <c r="DX8" s="59">
        <v>90.8</v>
      </c>
      <c r="DY8" s="59">
        <v>81.900000000000006</v>
      </c>
      <c r="DZ8" s="59">
        <v>91.6</v>
      </c>
      <c r="EA8" s="59">
        <v>100.1</v>
      </c>
      <c r="EB8" s="59">
        <v>94.9</v>
      </c>
      <c r="EC8" s="59">
        <v>63</v>
      </c>
      <c r="ED8" s="58">
        <v>49.2</v>
      </c>
      <c r="EE8" s="58">
        <v>52.3</v>
      </c>
      <c r="EF8" s="58">
        <v>52</v>
      </c>
      <c r="EG8" s="58">
        <v>55</v>
      </c>
      <c r="EH8" s="58">
        <v>56</v>
      </c>
      <c r="EI8" s="58">
        <v>48.6</v>
      </c>
      <c r="EJ8" s="58">
        <v>50.8</v>
      </c>
      <c r="EK8" s="58">
        <v>51.4</v>
      </c>
      <c r="EL8" s="58">
        <v>51.9</v>
      </c>
      <c r="EM8" s="58">
        <v>53.8</v>
      </c>
      <c r="EN8" s="58">
        <v>56.4</v>
      </c>
      <c r="EO8" s="58">
        <v>76.400000000000006</v>
      </c>
      <c r="EP8" s="58">
        <v>78.8</v>
      </c>
      <c r="EQ8" s="58">
        <v>67</v>
      </c>
      <c r="ER8" s="58">
        <v>69.8</v>
      </c>
      <c r="ES8" s="58">
        <v>65.2</v>
      </c>
      <c r="ET8" s="58">
        <v>70.099999999999994</v>
      </c>
      <c r="EU8" s="58">
        <v>72.599999999999994</v>
      </c>
      <c r="EV8" s="58">
        <v>71.900000000000006</v>
      </c>
      <c r="EW8" s="58">
        <v>71.2</v>
      </c>
      <c r="EX8" s="58">
        <v>71.8</v>
      </c>
      <c r="EY8" s="58">
        <v>70.7</v>
      </c>
      <c r="EZ8" s="59">
        <v>36739224</v>
      </c>
      <c r="FA8" s="59">
        <v>36951483</v>
      </c>
      <c r="FB8" s="59">
        <v>37829662</v>
      </c>
      <c r="FC8" s="59">
        <v>37890363</v>
      </c>
      <c r="FD8" s="59">
        <v>37845303</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dcterms:created xsi:type="dcterms:W3CDTF">2023-12-20T05:12:07Z</dcterms:created>
  <dcterms:modified xsi:type="dcterms:W3CDTF">2024-02-01T06:25:37Z</dcterms:modified>
  <cp:category/>
</cp:coreProperties>
</file>