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SERVER\scan1\★企業団共通ファイル基準\02 総務係\02照会・通知・回答\01熊本県庁\04市町村課・財政班\経営比較分析表\R4経営比較分析表\52 上天草・宇城水道企業団\水道\"/>
    </mc:Choice>
  </mc:AlternateContent>
  <xr:revisionPtr revIDLastSave="0" documentId="13_ncr:1_{165552AD-E80F-46C5-AD83-2D896F8B8776}" xr6:coauthVersionLast="47" xr6:coauthVersionMax="47" xr10:uidLastSave="{00000000-0000-0000-0000-000000000000}"/>
  <workbookProtection workbookAlgorithmName="SHA-512" workbookHashValue="rXwYlOSAQIPGzQOxyJY6Pn+gYpMtpTkU5pd2D1bkJslMNENtYrPx3n0Ui1LZgLXSFxuUgzOkUUE3SuhW7QM2ZQ==" workbookSaltValue="PrMTbP8Sg0M1KmWMQx8lLQ=="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G85" i="4"/>
  <c r="F85" i="4"/>
  <c r="E85" i="4"/>
  <c r="BB10" i="4"/>
  <c r="AT10" i="4"/>
  <c r="AL10" i="4"/>
  <c r="W10" i="4"/>
  <c r="P10" i="4"/>
  <c r="B10" i="4"/>
  <c r="BB8" i="4"/>
  <c r="P8" i="4"/>
  <c r="I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<sst xmlns="http://schemas.openxmlformats.org/spreadsheetml/2006/main" count="231" uniqueCount="114">
  <si>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</si>
  <si>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</si>
  <si>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</si>
  <si>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</si>
  <si>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</si>
  <si>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</si>
  <si>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</si>
  <si>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</si>
  <si>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</si>
  <si>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</si>
  <si>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</si>
  <si>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</si>
  <si>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</si>
  <si>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</si>
  <si>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</si>
  <si>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</si>
  <si>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</si>
  <si>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</si>
  <si>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</si>
  <si>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</si>
  <si>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</si>
  <si>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</si>
  <si>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</si>
  <si>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</si>
  <si>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</si>
  <si>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</si>
  <si>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</si>
  <si>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</si>
  <si>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</si>
  <si>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</si>
  <si>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</si>
  <si>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</si>
  <si>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</si>
  <si>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</si>
  <si>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</si>
  <si>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</si>
  <si>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</si>
  <si>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</si>
  <si>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</si>
  <si>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</si>
  <si>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</si>
  <si>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</si>
  <si>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</si>
  <si>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</si>
  <si>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</si>
  <si>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</si>
  <si>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</si>
  <si>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</si>
  <si>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</si>
  <si>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</si>
  <si>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</si>
  <si>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</si>
  <si>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</si>
  <si>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</si>
  <si>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</si>
  <si>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</si>
  <si>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</si>
  <si>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</si>
  <si>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</si>
  <si>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</si>
  <si>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</si>
  <si>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</si>
  <si>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</si>
  <si>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</si>
  <si>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</si>
  <si>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</si>
  <si>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</si>
  <si>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</si>
  <si>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</si>
  <si>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</si>
  <si>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</si>
  <si>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</si>
  <si>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</si>
  <si>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</si>
  <si>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</si>
  <si>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</si>
  <si>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</si>
  <si>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</si>
  <si>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</si>
  <si>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</si>
  <si>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</si>
  <si>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</si>
  <si>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</si>
  <si>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</si>
  <si>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</si>
  <si>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</si>
  <si>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</si>
  <si>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</si>
  <si>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</si>
  <si>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</si>
  <si>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</si>
  <si>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</si>
  <si>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</si>
  <si>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上天草・宇城水道企業団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</si>
  <si>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</si>
  <si>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</si>
  <si>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</si>
  <si>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</si>
  <si>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</si>
  <si>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</si>
  <si>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</si>
  <si>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</si>
  <si>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</si>
  <si>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</si>
  <si>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</si>
  <si>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</si>
  <si>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</si>
  <si>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</si>
  <si>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</si>
  <si>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</si>
  <si>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</si>
  <si>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令和2年度の料金改定により、健全な経営を維持できている。
　今後、機械や電気・計装設備の更新や長寿命化を図るとともに、更新投資等の財源確保を行っていく必要がある。
　また、経営戦略の見直しを適時行い、健全な経営を継続していく。</t>
    <rPh sb="1" eb="3">
      <t>レイワ</t>
    </rPh>
    <rPh sb="4" eb="6">
      <t>ネンド</t>
    </rPh>
    <rPh sb="7" eb="11">
      <t>リョウキンカイテイ</t>
    </rPh>
    <rPh sb="15" eb="17">
      <t>ケンゼン</t>
    </rPh>
    <rPh sb="18" eb="20">
      <t>ケイエイ</t>
    </rPh>
    <rPh sb="21" eb="23">
      <t>イジ</t>
    </rPh>
    <rPh sb="31" eb="33">
      <t>コンゴ</t>
    </rPh>
    <rPh sb="34" eb="36">
      <t>キカイ</t>
    </rPh>
    <rPh sb="37" eb="39">
      <t>デンキ</t>
    </rPh>
    <rPh sb="40" eb="44">
      <t>ケイソウセツビ</t>
    </rPh>
    <rPh sb="45" eb="47">
      <t>コウシン</t>
    </rPh>
    <rPh sb="48" eb="52">
      <t>チョウジュミョウカ</t>
    </rPh>
    <rPh sb="53" eb="54">
      <t>ハカ</t>
    </rPh>
    <rPh sb="60" eb="64">
      <t>コウシントウシ</t>
    </rPh>
    <rPh sb="64" eb="65">
      <t>トウ</t>
    </rPh>
    <rPh sb="66" eb="70">
      <t>ザイゲンカクホ</t>
    </rPh>
    <rPh sb="71" eb="72">
      <t>オコナ</t>
    </rPh>
    <rPh sb="76" eb="78">
      <t>ヒツヨウ</t>
    </rPh>
    <rPh sb="87" eb="91">
      <t>ケイエイセンリャク</t>
    </rPh>
    <rPh sb="92" eb="94">
      <t>ミナオ</t>
    </rPh>
    <rPh sb="96" eb="98">
      <t>テキジ</t>
    </rPh>
    <rPh sb="98" eb="99">
      <t>オコナ</t>
    </rPh>
    <rPh sb="101" eb="103">
      <t>ケンゼン</t>
    </rPh>
    <rPh sb="104" eb="106">
      <t>ケイエイ</t>
    </rPh>
    <rPh sb="107" eb="109">
      <t>ケイゾク</t>
    </rPh>
    <phoneticPr fontId="4"/>
  </si>
  <si>
    <t xml:space="preserve">①経常収支比率
　令和2年度の料金改定により、経常収支比率は100％超となっているため、健全な経営を維持できている。
②累積欠損金比率
　令和3年度に若干発生しているが、会計システムの導入に伴う減価償却資産の見直しで過年度損益修正損(現金支払いを伴わない費用)が発生したもの。
③流動比率
　令和4年度末で870％であり健全な状況にある。
④企業債残高対給水収益比率
　供用開始以降、企業債の発行を抑制しているため、減少傾向にある。
⑤料金回収率
　令和2年度の料金改定以降、100％を上回っており、今後の更新投資等の財源として確保していく。
⑥給水原価
　令和2年度の料金改定により、それまで続いていた原価割れ状態を解消できている。
　なお、類似団体平均を上回っているが、事業環境が異なるため、単純比較できない。
⑦施設利用率
　責任水量制を採用しているため、平均を大きく上回って稼働している。
⑧有収率
　類似団体平均を下回っているものの、100％に近い水準で推移している。
</t>
    <rPh sb="1" eb="7">
      <t>ケイジョウシュウシヒリツ</t>
    </rPh>
    <rPh sb="9" eb="11">
      <t>レイワ</t>
    </rPh>
    <rPh sb="12" eb="14">
      <t>ネンド</t>
    </rPh>
    <rPh sb="15" eb="19">
      <t>リョウキンカイテイ</t>
    </rPh>
    <rPh sb="23" eb="29">
      <t>ケイジョウシュウシヒリツ</t>
    </rPh>
    <rPh sb="34" eb="35">
      <t>コ</t>
    </rPh>
    <rPh sb="44" eb="46">
      <t>ケンゼン</t>
    </rPh>
    <rPh sb="47" eb="49">
      <t>ケイエイ</t>
    </rPh>
    <rPh sb="50" eb="52">
      <t>イジ</t>
    </rPh>
    <rPh sb="60" eb="67">
      <t>ルイセキケッソンキンヒリツ</t>
    </rPh>
    <rPh sb="69" eb="71">
      <t>レイワ</t>
    </rPh>
    <rPh sb="72" eb="74">
      <t>ネンド</t>
    </rPh>
    <rPh sb="75" eb="77">
      <t>ジャッカン</t>
    </rPh>
    <rPh sb="77" eb="79">
      <t>ハッセイ</t>
    </rPh>
    <rPh sb="85" eb="87">
      <t>カイケイ</t>
    </rPh>
    <rPh sb="92" eb="94">
      <t>ドウニュウ</t>
    </rPh>
    <rPh sb="95" eb="96">
      <t>トモナ</t>
    </rPh>
    <rPh sb="97" eb="101">
      <t>ゲンカショウキャク</t>
    </rPh>
    <rPh sb="101" eb="103">
      <t>シサン</t>
    </rPh>
    <rPh sb="104" eb="106">
      <t>ミナオ</t>
    </rPh>
    <rPh sb="108" eb="111">
      <t>カネンド</t>
    </rPh>
    <rPh sb="111" eb="115">
      <t>ソンエキシュウセイ</t>
    </rPh>
    <rPh sb="115" eb="116">
      <t>ソン</t>
    </rPh>
    <rPh sb="131" eb="133">
      <t>ハッセイ</t>
    </rPh>
    <rPh sb="140" eb="144">
      <t>リュウドウヒリツ</t>
    </rPh>
    <rPh sb="146" eb="148">
      <t>レイワ</t>
    </rPh>
    <rPh sb="149" eb="151">
      <t>ネンド</t>
    </rPh>
    <rPh sb="151" eb="152">
      <t>マツ</t>
    </rPh>
    <rPh sb="160" eb="162">
      <t>ケンゼン</t>
    </rPh>
    <rPh sb="163" eb="165">
      <t>ジョウキョウ</t>
    </rPh>
    <rPh sb="171" eb="176">
      <t>キギョウサイザンダカ</t>
    </rPh>
    <rPh sb="176" eb="177">
      <t>タイ</t>
    </rPh>
    <rPh sb="177" eb="183">
      <t>キュウスイシュウエキヒリツ</t>
    </rPh>
    <rPh sb="185" eb="191">
      <t>キョウヨウカイシイコウ</t>
    </rPh>
    <rPh sb="192" eb="195">
      <t>キギョウサイ</t>
    </rPh>
    <rPh sb="196" eb="198">
      <t>ハッコウ</t>
    </rPh>
    <rPh sb="199" eb="201">
      <t>ヨクセイ</t>
    </rPh>
    <rPh sb="208" eb="212">
      <t>ゲンショウケイコウ</t>
    </rPh>
    <rPh sb="218" eb="223">
      <t>リョウキンカイシュウリツ</t>
    </rPh>
    <rPh sb="225" eb="227">
      <t>レイワ</t>
    </rPh>
    <rPh sb="228" eb="230">
      <t>ネンド</t>
    </rPh>
    <rPh sb="231" eb="235">
      <t>リョウキンカイテイ</t>
    </rPh>
    <rPh sb="235" eb="237">
      <t>イコウ</t>
    </rPh>
    <rPh sb="243" eb="245">
      <t>ウワマワ</t>
    </rPh>
    <rPh sb="250" eb="252">
      <t>コンゴ</t>
    </rPh>
    <rPh sb="253" eb="257">
      <t>コウシントウシ</t>
    </rPh>
    <rPh sb="257" eb="258">
      <t>トウ</t>
    </rPh>
    <rPh sb="259" eb="261">
      <t>ザイゲン</t>
    </rPh>
    <rPh sb="264" eb="266">
      <t>カクホ</t>
    </rPh>
    <rPh sb="273" eb="277">
      <t>キュウスイゲンカ</t>
    </rPh>
    <rPh sb="279" eb="281">
      <t>レイワ</t>
    </rPh>
    <rPh sb="282" eb="284">
      <t>ネンド</t>
    </rPh>
    <rPh sb="285" eb="289">
      <t>リョウキンカイテイ</t>
    </rPh>
    <rPh sb="297" eb="298">
      <t>ツヅ</t>
    </rPh>
    <rPh sb="302" eb="305">
      <t>ゲンカワ</t>
    </rPh>
    <rPh sb="306" eb="308">
      <t>ジョウタイ</t>
    </rPh>
    <rPh sb="309" eb="311">
      <t>カイショウ</t>
    </rPh>
    <rPh sb="322" eb="328">
      <t>ルイジダンタイヘイキン</t>
    </rPh>
    <rPh sb="329" eb="331">
      <t>ウワマワ</t>
    </rPh>
    <rPh sb="337" eb="341">
      <t>ジギョウカンキョウ</t>
    </rPh>
    <rPh sb="342" eb="343">
      <t>コト</t>
    </rPh>
    <rPh sb="348" eb="352">
      <t>タンジュンヒカク</t>
    </rPh>
    <rPh sb="359" eb="364">
      <t>シセツリヨウリツ</t>
    </rPh>
    <rPh sb="366" eb="371">
      <t>セキニンスイリョウセイ</t>
    </rPh>
    <rPh sb="372" eb="374">
      <t>サイヨウ</t>
    </rPh>
    <rPh sb="381" eb="383">
      <t>ヘイキン</t>
    </rPh>
    <rPh sb="384" eb="385">
      <t>オオ</t>
    </rPh>
    <rPh sb="387" eb="389">
      <t>ウワマワ</t>
    </rPh>
    <rPh sb="391" eb="393">
      <t>カドウ</t>
    </rPh>
    <rPh sb="400" eb="403">
      <t>ユウシュウリツ</t>
    </rPh>
    <rPh sb="405" eb="411">
      <t>ルイジダンタイヘイキン</t>
    </rPh>
    <rPh sb="412" eb="414">
      <t>シタマワ</t>
    </rPh>
    <rPh sb="427" eb="428">
      <t>チカ</t>
    </rPh>
    <rPh sb="429" eb="431">
      <t>スイジュン</t>
    </rPh>
    <rPh sb="432" eb="434">
      <t>スイイ</t>
    </rPh>
    <phoneticPr fontId="4"/>
  </si>
  <si>
    <t>①有形固定資産減価償却率
　当企業団は平成16年に供用開始のため、建物・管路に関して耐用年数を超えるものはないが、機械や電気・計装設備の一部は更新期を迎えているため、計画的に更新している。
②管路経年化率
　①と同様の理由で耐用年数を超える管路はない。
③管路更新率
　令和3年度は道路工事に伴う送水管の布設替を実施した。</t>
    <rPh sb="1" eb="7">
      <t>ユウケイコテイシサン</t>
    </rPh>
    <rPh sb="7" eb="12">
      <t>ゲンカショウキャクリツ</t>
    </rPh>
    <rPh sb="14" eb="18">
      <t>トウキギョウダン</t>
    </rPh>
    <rPh sb="19" eb="21">
      <t>ヘイセイ</t>
    </rPh>
    <rPh sb="23" eb="24">
      <t>ネン</t>
    </rPh>
    <rPh sb="25" eb="29">
      <t>キョウヨウカイシ</t>
    </rPh>
    <rPh sb="33" eb="35">
      <t>タテモノ</t>
    </rPh>
    <rPh sb="36" eb="38">
      <t>カンロ</t>
    </rPh>
    <rPh sb="39" eb="40">
      <t>カン</t>
    </rPh>
    <rPh sb="42" eb="46">
      <t>タイヨウネンスウ</t>
    </rPh>
    <rPh sb="47" eb="48">
      <t>コ</t>
    </rPh>
    <rPh sb="57" eb="59">
      <t>キカイ</t>
    </rPh>
    <rPh sb="60" eb="62">
      <t>デンキ</t>
    </rPh>
    <rPh sb="63" eb="67">
      <t>ケイソウセツビ</t>
    </rPh>
    <rPh sb="68" eb="70">
      <t>イチブ</t>
    </rPh>
    <rPh sb="71" eb="74">
      <t>コウシンキ</t>
    </rPh>
    <rPh sb="75" eb="76">
      <t>ムカ</t>
    </rPh>
    <rPh sb="83" eb="86">
      <t>ケイカクテキ</t>
    </rPh>
    <rPh sb="87" eb="89">
      <t>コウシン</t>
    </rPh>
    <rPh sb="96" eb="102">
      <t>カンロケイネンカリツ</t>
    </rPh>
    <rPh sb="106" eb="108">
      <t>ドウヨウ</t>
    </rPh>
    <rPh sb="109" eb="111">
      <t>リユウ</t>
    </rPh>
    <rPh sb="112" eb="116">
      <t>タイヨウネンスウ</t>
    </rPh>
    <rPh sb="117" eb="118">
      <t>コ</t>
    </rPh>
    <rPh sb="120" eb="122">
      <t>カンロ</t>
    </rPh>
    <rPh sb="128" eb="133">
      <t>カンロコウシンリツ</t>
    </rPh>
    <rPh sb="135" eb="137">
      <t>レイワ</t>
    </rPh>
    <rPh sb="138" eb="140">
      <t>ネンド</t>
    </rPh>
    <rPh sb="141" eb="145">
      <t>ドウロコウジ</t>
    </rPh>
    <rPh sb="146" eb="147">
      <t>トモナ</t>
    </rPh>
    <rPh sb="148" eb="151">
      <t>ソウスイカン</t>
    </rPh>
    <rPh sb="152" eb="155">
      <t>フセツガエ</t>
    </rPh>
    <rPh sb="156" eb="15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</si>
</sst>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0.08</c:v>
                </c:pt>
                <c:pt idx="4">
                  <c:v>0</c:v>
                </c:pt>
              </c:numCache>
            </c:numRef>
          </c:val>
          <c:extLst>
            <c:ext xmlns:c16="http://schemas.microsoft.com/office/drawing/2014/chart" uri="{C3380CC4-5D6E-409C-BE32-E72D297353CC}">
              <c16:uniqueId val="{00000000-6602-451F-87C6-AC795E194A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6602-451F-87C6-AC795E194A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90.63</c:v>
                </c:pt>
                <c:pt idx="1">
                  <c:v>90.69</c:v>
                </c:pt>
                <c:pt idx="2">
                  <c:v>91.57</c:v>
                </c:pt>
                <c:pt idx="3">
                  <c:v>92.46</c:v>
                </c:pt>
                <c:pt idx="4">
                  <c:v>92.41</c:v>
                </c:pt>
              </c:numCache>
            </c:numRef>
          </c:val>
          <c:extLst>
            <c:ext xmlns:c16="http://schemas.microsoft.com/office/drawing/2014/chart" uri="{C3380CC4-5D6E-409C-BE32-E72D297353CC}">
              <c16:uniqueId val="{00000000-0436-4D27-9334-57B1E06B3E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0436-4D27-9334-57B1E06B3E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98.23</c:v>
                </c:pt>
                <c:pt idx="1">
                  <c:v>98.35</c:v>
                </c:pt>
                <c:pt idx="2">
                  <c:v>98.42</c:v>
                </c:pt>
                <c:pt idx="3">
                  <c:v>98.46</c:v>
                </c:pt>
                <c:pt idx="4">
                  <c:v>97.87</c:v>
                </c:pt>
              </c:numCache>
            </c:numRef>
          </c:val>
          <c:extLst>
            <c:ext xmlns:c16="http://schemas.microsoft.com/office/drawing/2014/chart" uri="{C3380CC4-5D6E-409C-BE32-E72D297353CC}">
              <c16:uniqueId val="{00000000-2BD6-4F86-8C09-58E8426607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2BD6-4F86-8C09-58E8426607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98.52</c:v>
                </c:pt>
                <c:pt idx="1">
                  <c:v>99.47</c:v>
                </c:pt>
                <c:pt idx="2">
                  <c:v>124.5</c:v>
                </c:pt>
                <c:pt idx="3">
                  <c:v>123.85</c:v>
                </c:pt>
                <c:pt idx="4">
                  <c:v>130.72999999999999</c:v>
                </c:pt>
              </c:numCache>
            </c:numRef>
          </c:val>
          <c:extLst>
            <c:ext xmlns:c16="http://schemas.microsoft.com/office/drawing/2014/chart" uri="{C3380CC4-5D6E-409C-BE32-E72D297353CC}">
              <c16:uniqueId val="{00000000-3858-40DC-9C09-2179D661278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3858-40DC-9C09-2179D661278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40.799999999999997</c:v>
                </c:pt>
                <c:pt idx="1">
                  <c:v>42.73</c:v>
                </c:pt>
                <c:pt idx="2">
                  <c:v>44.73</c:v>
                </c:pt>
                <c:pt idx="3">
                  <c:v>47.5</c:v>
                </c:pt>
                <c:pt idx="4">
                  <c:v>49.64</c:v>
                </c:pt>
              </c:numCache>
            </c:numRef>
          </c:val>
          <c:extLst>
            <c:ext xmlns:c16="http://schemas.microsoft.com/office/drawing/2014/chart" uri="{C3380CC4-5D6E-409C-BE32-E72D297353CC}">
              <c16:uniqueId val="{00000000-651F-495D-BB83-4EF05FE965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651F-495D-BB83-4EF05FE965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4A-4FC4-9304-322D948EF5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954A-4FC4-9304-322D948EF5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1.56</c:v>
                </c:pt>
                <c:pt idx="1">
                  <c:v>0</c:v>
                </c:pt>
                <c:pt idx="2">
                  <c:v>0</c:v>
                </c:pt>
                <c:pt idx="3" formatCode="#,##0.00;&quot;△&quot;#,##0.00;&quot;-&quot;">
                  <c:v>0.08</c:v>
                </c:pt>
                <c:pt idx="4">
                  <c:v>0</c:v>
                </c:pt>
              </c:numCache>
            </c:numRef>
          </c:val>
          <c:extLst>
            <c:ext xmlns:c16="http://schemas.microsoft.com/office/drawing/2014/chart" uri="{C3380CC4-5D6E-409C-BE32-E72D297353CC}">
              <c16:uniqueId val="{00000000-ABB6-419C-A7AE-93D44F80BD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ABB6-419C-A7AE-93D44F80BD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806.11</c:v>
                </c:pt>
                <c:pt idx="1">
                  <c:v>845.81</c:v>
                </c:pt>
                <c:pt idx="2">
                  <c:v>850.27</c:v>
                </c:pt>
                <c:pt idx="3">
                  <c:v>887.01</c:v>
                </c:pt>
                <c:pt idx="4">
                  <c:v>870.75</c:v>
                </c:pt>
              </c:numCache>
            </c:numRef>
          </c:val>
          <c:extLst>
            <c:ext xmlns:c16="http://schemas.microsoft.com/office/drawing/2014/chart" uri="{C3380CC4-5D6E-409C-BE32-E72D297353CC}">
              <c16:uniqueId val="{00000000-41C1-4473-86DD-A230AE54DF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41C1-4473-86DD-A230AE54DF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386.57</c:v>
                </c:pt>
                <c:pt idx="1">
                  <c:v>356.1</c:v>
                </c:pt>
                <c:pt idx="2">
                  <c:v>239.63</c:v>
                </c:pt>
                <c:pt idx="3">
                  <c:v>217.27</c:v>
                </c:pt>
                <c:pt idx="4">
                  <c:v>194.54</c:v>
                </c:pt>
              </c:numCache>
            </c:numRef>
          </c:val>
          <c:extLst>
            <c:ext xmlns:c16="http://schemas.microsoft.com/office/drawing/2014/chart" uri="{C3380CC4-5D6E-409C-BE32-E72D297353CC}">
              <c16:uniqueId val="{00000000-0CE8-46CA-8415-B4612D0AAB3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0CE8-46CA-8415-B4612D0AAB3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92.14</c:v>
                </c:pt>
                <c:pt idx="1">
                  <c:v>92.52</c:v>
                </c:pt>
                <c:pt idx="2">
                  <c:v>130.16999999999999</c:v>
                </c:pt>
                <c:pt idx="3">
                  <c:v>128.44</c:v>
                </c:pt>
                <c:pt idx="4">
                  <c:v>138.35</c:v>
                </c:pt>
              </c:numCache>
            </c:numRef>
          </c:val>
          <c:extLst>
            <c:ext xmlns:c16="http://schemas.microsoft.com/office/drawing/2014/chart" uri="{C3380CC4-5D6E-409C-BE32-E72D297353CC}">
              <c16:uniqueId val="{00000000-3B09-4239-AD9E-00ABC53682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3B09-4239-AD9E-00ABC53682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112.63</c:v>
                </c:pt>
                <c:pt idx="1">
                  <c:v>111.96</c:v>
                </c:pt>
                <c:pt idx="2">
                  <c:v>107.49</c:v>
                </c:pt>
                <c:pt idx="3">
                  <c:v>107.85</c:v>
                </c:pt>
                <c:pt idx="4">
                  <c:v>100.79</c:v>
                </c:pt>
              </c:numCache>
            </c:numRef>
          </c:val>
          <c:extLst>
            <c:ext xmlns:c16="http://schemas.microsoft.com/office/drawing/2014/chart" uri="{C3380CC4-5D6E-409C-BE32-E72D297353CC}">
              <c16:uniqueId val="{00000000-9554-4C38-8578-0B23481B93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9554-4C38-8578-0B23481B93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上天草・宇城水道企業団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88.53</v>
      </c>
      <c r="J10" s="47"/>
      <c r="K10" s="47"/>
      <c r="L10" s="47"/>
      <c r="M10" s="47"/>
      <c r="N10" s="47"/>
      <c r="O10" s="81"/>
      <c r="P10" s="48">
        <f>データ!$P$6</f>
        <v>36.49</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70200</v>
      </c>
      <c r="AM10" s="45"/>
      <c r="AN10" s="45"/>
      <c r="AO10" s="45"/>
      <c r="AP10" s="45"/>
      <c r="AQ10" s="45"/>
      <c r="AR10" s="45"/>
      <c r="AS10" s="45"/>
      <c r="AT10" s="46">
        <f>データ!$V$6</f>
        <v>285.92</v>
      </c>
      <c r="AU10" s="47"/>
      <c r="AV10" s="47"/>
      <c r="AW10" s="47"/>
      <c r="AX10" s="47"/>
      <c r="AY10" s="47"/>
      <c r="AZ10" s="47"/>
      <c r="BA10" s="47"/>
      <c r="BB10" s="48">
        <f>データ!$W$6</f>
        <v>245.52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pdVWQbtOffiEdo4UofZy4/W0dwS9DrPtI0fKPcaDXHWeUjB7h4JahQeDBx+xyhh6e7bW0AKeanXON1yGCqECUA==" saltValue="okHCPXb2J6KvM89ZeTnEt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439941</v>
      </c>
      <c r="D6" s="20">
        <f t="shared" si="3"/>
        <v>46</v>
      </c>
      <c r="E6" s="20">
        <f t="shared" si="3"/>
        <v>1</v>
      </c>
      <c r="F6" s="20">
        <f t="shared" si="3"/>
        <v>0</v>
      </c>
      <c r="G6" s="20">
        <f t="shared" si="3"/>
        <v>2</v>
      </c>
      <c r="H6" s="20" t="str">
        <f t="shared" si="3"/>
        <v>熊本県　上天草・宇城水道企業団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88.53</v>
      </c>
      <c r="P6" s="21">
        <f t="shared" si="3"/>
        <v>36.49</v>
      </c>
      <c r="Q6" s="21">
        <f t="shared" si="3"/>
        <v>0</v>
      </c>
      <c r="R6" s="21" t="str">
        <f t="shared" si="3"/>
        <v>-</v>
      </c>
      <c r="S6" s="21" t="str">
        <f t="shared" si="3"/>
        <v>-</v>
      </c>
      <c r="T6" s="21" t="str">
        <f t="shared" si="3"/>
        <v>-</v>
      </c>
      <c r="U6" s="21">
        <f t="shared" si="3"/>
        <v>70200</v>
      </c>
      <c r="V6" s="21">
        <f t="shared" si="3"/>
        <v>285.92</v>
      </c>
      <c r="W6" s="21">
        <f t="shared" si="3"/>
        <v>245.52</v>
      </c>
      <c r="X6" s="22">
        <f>IF(X7="",NA(),X7)</f>
        <v>98.52</v>
      </c>
      <c r="Y6" s="22">
        <f t="shared" ref="Y6:AG6" si="4">IF(Y7="",NA(),Y7)</f>
        <v>99.47</v>
      </c>
      <c r="Z6" s="22">
        <f t="shared" si="4"/>
        <v>124.5</v>
      </c>
      <c r="AA6" s="22">
        <f t="shared" si="4"/>
        <v>123.85</v>
      </c>
      <c r="AB6" s="22">
        <f t="shared" si="4"/>
        <v>130.72999999999999</v>
      </c>
      <c r="AC6" s="22">
        <f t="shared" si="4"/>
        <v>112.98</v>
      </c>
      <c r="AD6" s="22">
        <f t="shared" si="4"/>
        <v>112.91</v>
      </c>
      <c r="AE6" s="22">
        <f t="shared" si="4"/>
        <v>111.13</v>
      </c>
      <c r="AF6" s="22">
        <f t="shared" si="4"/>
        <v>112.49</v>
      </c>
      <c r="AG6" s="22">
        <f t="shared" si="4"/>
        <v>107.33</v>
      </c>
      <c r="AH6" s="21" t="str">
        <f>IF(AH7="","",IF(AH7="-","【-】","【"&amp;SUBSTITUTE(TEXT(AH7,"#,##0.00"),"-","△")&amp;"】"))</f>
        <v>【107.33】</v>
      </c>
      <c r="AI6" s="22">
        <f>IF(AI7="",NA(),AI7)</f>
        <v>1.56</v>
      </c>
      <c r="AJ6" s="21">
        <f t="shared" ref="AJ6:AR6" si="5">IF(AJ7="",NA(),AJ7)</f>
        <v>0</v>
      </c>
      <c r="AK6" s="21">
        <f t="shared" si="5"/>
        <v>0</v>
      </c>
      <c r="AL6" s="22">
        <f t="shared" si="5"/>
        <v>0.08</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806.11</v>
      </c>
      <c r="AU6" s="22">
        <f t="shared" ref="AU6:BC6" si="6">IF(AU7="",NA(),AU7)</f>
        <v>845.81</v>
      </c>
      <c r="AV6" s="22">
        <f t="shared" si="6"/>
        <v>850.27</v>
      </c>
      <c r="AW6" s="22">
        <f t="shared" si="6"/>
        <v>887.01</v>
      </c>
      <c r="AX6" s="22">
        <f t="shared" si="6"/>
        <v>870.75</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386.57</v>
      </c>
      <c r="BF6" s="22">
        <f t="shared" ref="BF6:BN6" si="7">IF(BF7="",NA(),BF7)</f>
        <v>356.1</v>
      </c>
      <c r="BG6" s="22">
        <f t="shared" si="7"/>
        <v>239.63</v>
      </c>
      <c r="BH6" s="22">
        <f t="shared" si="7"/>
        <v>217.27</v>
      </c>
      <c r="BI6" s="22">
        <f t="shared" si="7"/>
        <v>194.54</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92.14</v>
      </c>
      <c r="BQ6" s="22">
        <f t="shared" ref="BQ6:BY6" si="8">IF(BQ7="",NA(),BQ7)</f>
        <v>92.52</v>
      </c>
      <c r="BR6" s="22">
        <f t="shared" si="8"/>
        <v>130.16999999999999</v>
      </c>
      <c r="BS6" s="22">
        <f t="shared" si="8"/>
        <v>128.44</v>
      </c>
      <c r="BT6" s="22">
        <f t="shared" si="8"/>
        <v>138.35</v>
      </c>
      <c r="BU6" s="22">
        <f t="shared" si="8"/>
        <v>112.83</v>
      </c>
      <c r="BV6" s="22">
        <f t="shared" si="8"/>
        <v>112.84</v>
      </c>
      <c r="BW6" s="22">
        <f t="shared" si="8"/>
        <v>110.77</v>
      </c>
      <c r="BX6" s="22">
        <f t="shared" si="8"/>
        <v>112.35</v>
      </c>
      <c r="BY6" s="22">
        <f t="shared" si="8"/>
        <v>106.47</v>
      </c>
      <c r="BZ6" s="21" t="str">
        <f>IF(BZ7="","",IF(BZ7="-","【-】","【"&amp;SUBSTITUTE(TEXT(BZ7,"#,##0.00"),"-","△")&amp;"】"))</f>
        <v>【106.47】</v>
      </c>
      <c r="CA6" s="22">
        <f>IF(CA7="",NA(),CA7)</f>
        <v>112.63</v>
      </c>
      <c r="CB6" s="22">
        <f t="shared" ref="CB6:CJ6" si="9">IF(CB7="",NA(),CB7)</f>
        <v>111.96</v>
      </c>
      <c r="CC6" s="22">
        <f t="shared" si="9"/>
        <v>107.49</v>
      </c>
      <c r="CD6" s="22">
        <f t="shared" si="9"/>
        <v>107.85</v>
      </c>
      <c r="CE6" s="22">
        <f t="shared" si="9"/>
        <v>100.79</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90.63</v>
      </c>
      <c r="CM6" s="22">
        <f t="shared" ref="CM6:CU6" si="10">IF(CM7="",NA(),CM7)</f>
        <v>90.69</v>
      </c>
      <c r="CN6" s="22">
        <f t="shared" si="10"/>
        <v>91.57</v>
      </c>
      <c r="CO6" s="22">
        <f t="shared" si="10"/>
        <v>92.46</v>
      </c>
      <c r="CP6" s="22">
        <f t="shared" si="10"/>
        <v>92.41</v>
      </c>
      <c r="CQ6" s="22">
        <f t="shared" si="10"/>
        <v>61.77</v>
      </c>
      <c r="CR6" s="22">
        <f t="shared" si="10"/>
        <v>61.69</v>
      </c>
      <c r="CS6" s="22">
        <f t="shared" si="10"/>
        <v>62.26</v>
      </c>
      <c r="CT6" s="22">
        <f t="shared" si="10"/>
        <v>62.22</v>
      </c>
      <c r="CU6" s="22">
        <f t="shared" si="10"/>
        <v>61.45</v>
      </c>
      <c r="CV6" s="21" t="str">
        <f>IF(CV7="","",IF(CV7="-","【-】","【"&amp;SUBSTITUTE(TEXT(CV7,"#,##0.00"),"-","△")&amp;"】"))</f>
        <v>【61.45】</v>
      </c>
      <c r="CW6" s="22">
        <f>IF(CW7="",NA(),CW7)</f>
        <v>98.23</v>
      </c>
      <c r="CX6" s="22">
        <f t="shared" ref="CX6:DF6" si="11">IF(CX7="",NA(),CX7)</f>
        <v>98.35</v>
      </c>
      <c r="CY6" s="22">
        <f t="shared" si="11"/>
        <v>98.42</v>
      </c>
      <c r="CZ6" s="22">
        <f t="shared" si="11"/>
        <v>98.46</v>
      </c>
      <c r="DA6" s="22">
        <f t="shared" si="11"/>
        <v>97.87</v>
      </c>
      <c r="DB6" s="22">
        <f t="shared" si="11"/>
        <v>100.08</v>
      </c>
      <c r="DC6" s="22">
        <f t="shared" si="11"/>
        <v>100</v>
      </c>
      <c r="DD6" s="22">
        <f t="shared" si="11"/>
        <v>100.16</v>
      </c>
      <c r="DE6" s="22">
        <f t="shared" si="11"/>
        <v>100.28</v>
      </c>
      <c r="DF6" s="22">
        <f t="shared" si="11"/>
        <v>100.29</v>
      </c>
      <c r="DG6" s="21" t="str">
        <f>IF(DG7="","",IF(DG7="-","【-】","【"&amp;SUBSTITUTE(TEXT(DG7,"#,##0.00"),"-","△")&amp;"】"))</f>
        <v>【100.29】</v>
      </c>
      <c r="DH6" s="22">
        <f>IF(DH7="",NA(),DH7)</f>
        <v>40.799999999999997</v>
      </c>
      <c r="DI6" s="22">
        <f t="shared" ref="DI6:DQ6" si="12">IF(DI7="",NA(),DI7)</f>
        <v>42.73</v>
      </c>
      <c r="DJ6" s="22">
        <f t="shared" si="12"/>
        <v>44.73</v>
      </c>
      <c r="DK6" s="22">
        <f t="shared" si="12"/>
        <v>47.5</v>
      </c>
      <c r="DL6" s="22">
        <f t="shared" si="12"/>
        <v>49.64</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2">
        <f t="shared" si="14"/>
        <v>0.08</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439941</v>
      </c>
      <c r="D7" s="24">
        <v>46</v>
      </c>
      <c r="E7" s="24">
        <v>1</v>
      </c>
      <c r="F7" s="24">
        <v>0</v>
      </c>
      <c r="G7" s="24">
        <v>2</v>
      </c>
      <c r="H7" s="24" t="s">
        <v>93</v>
      </c>
      <c r="I7" s="24" t="s">
        <v>94</v>
      </c>
      <c r="J7" s="24" t="s">
        <v>95</v>
      </c>
      <c r="K7" s="24" t="s">
        <v>96</v>
      </c>
      <c r="L7" s="24" t="s">
        <v>97</v>
      </c>
      <c r="M7" s="24" t="s">
        <v>98</v>
      </c>
      <c r="N7" s="25" t="s">
        <v>99</v>
      </c>
      <c r="O7" s="25">
        <v>88.53</v>
      </c>
      <c r="P7" s="25">
        <v>36.49</v>
      </c>
      <c r="Q7" s="25">
        <v>0</v>
      </c>
      <c r="R7" s="25" t="s">
        <v>99</v>
      </c>
      <c r="S7" s="25" t="s">
        <v>99</v>
      </c>
      <c r="T7" s="25" t="s">
        <v>99</v>
      </c>
      <c r="U7" s="25">
        <v>70200</v>
      </c>
      <c r="V7" s="25">
        <v>285.92</v>
      </c>
      <c r="W7" s="25">
        <v>245.52</v>
      </c>
      <c r="X7" s="25">
        <v>98.52</v>
      </c>
      <c r="Y7" s="25">
        <v>99.47</v>
      </c>
      <c r="Z7" s="25">
        <v>124.5</v>
      </c>
      <c r="AA7" s="25">
        <v>123.85</v>
      </c>
      <c r="AB7" s="25">
        <v>130.72999999999999</v>
      </c>
      <c r="AC7" s="25">
        <v>112.98</v>
      </c>
      <c r="AD7" s="25">
        <v>112.91</v>
      </c>
      <c r="AE7" s="25">
        <v>111.13</v>
      </c>
      <c r="AF7" s="25">
        <v>112.49</v>
      </c>
      <c r="AG7" s="25">
        <v>107.33</v>
      </c>
      <c r="AH7" s="25">
        <v>107.33</v>
      </c>
      <c r="AI7" s="25">
        <v>1.56</v>
      </c>
      <c r="AJ7" s="25">
        <v>0</v>
      </c>
      <c r="AK7" s="25">
        <v>0</v>
      </c>
      <c r="AL7" s="25">
        <v>0.08</v>
      </c>
      <c r="AM7" s="25">
        <v>0</v>
      </c>
      <c r="AN7" s="25">
        <v>10.49</v>
      </c>
      <c r="AO7" s="25">
        <v>9.92</v>
      </c>
      <c r="AP7" s="25">
        <v>12.29</v>
      </c>
      <c r="AQ7" s="25">
        <v>8.77</v>
      </c>
      <c r="AR7" s="25">
        <v>8.81</v>
      </c>
      <c r="AS7" s="25">
        <v>8.81</v>
      </c>
      <c r="AT7" s="25">
        <v>806.11</v>
      </c>
      <c r="AU7" s="25">
        <v>845.81</v>
      </c>
      <c r="AV7" s="25">
        <v>850.27</v>
      </c>
      <c r="AW7" s="25">
        <v>887.01</v>
      </c>
      <c r="AX7" s="25">
        <v>870.75</v>
      </c>
      <c r="AY7" s="25">
        <v>258.49</v>
      </c>
      <c r="AZ7" s="25">
        <v>271.10000000000002</v>
      </c>
      <c r="BA7" s="25">
        <v>284.45</v>
      </c>
      <c r="BB7" s="25">
        <v>309.23</v>
      </c>
      <c r="BC7" s="25">
        <v>313.43</v>
      </c>
      <c r="BD7" s="25">
        <v>313.43</v>
      </c>
      <c r="BE7" s="25">
        <v>386.57</v>
      </c>
      <c r="BF7" s="25">
        <v>356.1</v>
      </c>
      <c r="BG7" s="25">
        <v>239.63</v>
      </c>
      <c r="BH7" s="25">
        <v>217.27</v>
      </c>
      <c r="BI7" s="25">
        <v>194.54</v>
      </c>
      <c r="BJ7" s="25">
        <v>290.31</v>
      </c>
      <c r="BK7" s="25">
        <v>272.95999999999998</v>
      </c>
      <c r="BL7" s="25">
        <v>260.95999999999998</v>
      </c>
      <c r="BM7" s="25">
        <v>240.07</v>
      </c>
      <c r="BN7" s="25">
        <v>224.81</v>
      </c>
      <c r="BO7" s="25">
        <v>224.81</v>
      </c>
      <c r="BP7" s="25">
        <v>92.14</v>
      </c>
      <c r="BQ7" s="25">
        <v>92.52</v>
      </c>
      <c r="BR7" s="25">
        <v>130.16999999999999</v>
      </c>
      <c r="BS7" s="25">
        <v>128.44</v>
      </c>
      <c r="BT7" s="25">
        <v>138.35</v>
      </c>
      <c r="BU7" s="25">
        <v>112.83</v>
      </c>
      <c r="BV7" s="25">
        <v>112.84</v>
      </c>
      <c r="BW7" s="25">
        <v>110.77</v>
      </c>
      <c r="BX7" s="25">
        <v>112.35</v>
      </c>
      <c r="BY7" s="25">
        <v>106.47</v>
      </c>
      <c r="BZ7" s="25">
        <v>106.47</v>
      </c>
      <c r="CA7" s="25">
        <v>112.63</v>
      </c>
      <c r="CB7" s="25">
        <v>111.96</v>
      </c>
      <c r="CC7" s="25">
        <v>107.49</v>
      </c>
      <c r="CD7" s="25">
        <v>107.85</v>
      </c>
      <c r="CE7" s="25">
        <v>100.79</v>
      </c>
      <c r="CF7" s="25">
        <v>73.86</v>
      </c>
      <c r="CG7" s="25">
        <v>73.849999999999994</v>
      </c>
      <c r="CH7" s="25">
        <v>73.180000000000007</v>
      </c>
      <c r="CI7" s="25">
        <v>73.05</v>
      </c>
      <c r="CJ7" s="25">
        <v>77.53</v>
      </c>
      <c r="CK7" s="25">
        <v>77.53</v>
      </c>
      <c r="CL7" s="25">
        <v>90.63</v>
      </c>
      <c r="CM7" s="25">
        <v>90.69</v>
      </c>
      <c r="CN7" s="25">
        <v>91.57</v>
      </c>
      <c r="CO7" s="25">
        <v>92.46</v>
      </c>
      <c r="CP7" s="25">
        <v>92.41</v>
      </c>
      <c r="CQ7" s="25">
        <v>61.77</v>
      </c>
      <c r="CR7" s="25">
        <v>61.69</v>
      </c>
      <c r="CS7" s="25">
        <v>62.26</v>
      </c>
      <c r="CT7" s="25">
        <v>62.22</v>
      </c>
      <c r="CU7" s="25">
        <v>61.45</v>
      </c>
      <c r="CV7" s="25">
        <v>61.45</v>
      </c>
      <c r="CW7" s="25">
        <v>98.23</v>
      </c>
      <c r="CX7" s="25">
        <v>98.35</v>
      </c>
      <c r="CY7" s="25">
        <v>98.42</v>
      </c>
      <c r="CZ7" s="25">
        <v>98.46</v>
      </c>
      <c r="DA7" s="25">
        <v>97.87</v>
      </c>
      <c r="DB7" s="25">
        <v>100.08</v>
      </c>
      <c r="DC7" s="25">
        <v>100</v>
      </c>
      <c r="DD7" s="25">
        <v>100.16</v>
      </c>
      <c r="DE7" s="25">
        <v>100.28</v>
      </c>
      <c r="DF7" s="25">
        <v>100.29</v>
      </c>
      <c r="DG7" s="25">
        <v>100.29</v>
      </c>
      <c r="DH7" s="25">
        <v>40.799999999999997</v>
      </c>
      <c r="DI7" s="25">
        <v>42.73</v>
      </c>
      <c r="DJ7" s="25">
        <v>44.73</v>
      </c>
      <c r="DK7" s="25">
        <v>47.5</v>
      </c>
      <c r="DL7" s="25">
        <v>49.64</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0.08</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さおり 堀口</cp:lastModifiedBy>
  <dcterms:created xsi:type="dcterms:W3CDTF">2023-12-05T01:02:07Z</dcterms:created>
  <dcterms:modified xsi:type="dcterms:W3CDTF">2024-01-30T09:34:40Z</dcterms:modified>
  <cp:category/>
</cp:coreProperties>
</file>