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702\AppData\Local\Microsoft\Windows\INetCache\Content.Outlook\VI86DCBX\"/>
    </mc:Choice>
  </mc:AlternateContent>
  <workbookProtection workbookAlgorithmName="SHA-512" workbookHashValue="mpsf4/XgrRl8l05QsDD6OWLKWyqVEUeVl8K31PYW4zefy89SlhthggBRqtZFsWrIjxLdIj1eKbwIiyUOeqMNkA==" workbookSaltValue="FyyupNbFsdBpuXSbCw5WT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<sst xmlns="http://schemas.openxmlformats.org/spreadsheetml/2006/main" count="231" uniqueCount="115">
  <si>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</si>
  <si>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</si>
  <si>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</si>
  <si>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</si>
  <si>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</si>
  <si>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</si>
  <si>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</si>
  <si>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</si>
  <si>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</si>
  <si>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</si>
  <si>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</si>
  <si>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</si>
  <si>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</si>
  <si>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</si>
  <si>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</si>
  <si>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</si>
  <si>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</si>
  <si>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</si>
  <si>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</si>
  <si>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</si>
  <si>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</si>
  <si>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</si>
  <si>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</si>
  <si>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</si>
  <si>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</si>
  <si>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</si>
  <si>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</si>
  <si>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</si>
  <si>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</si>
  <si>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</si>
  <si>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</si>
  <si>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</si>
  <si>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</si>
  <si>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</si>
  <si>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</si>
  <si>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</si>
  <si>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</si>
  <si>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</si>
  <si>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</si>
  <si>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</si>
  <si>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</si>
  <si>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</si>
  <si>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</si>
  <si>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</si>
  <si>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</si>
  <si>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</si>
  <si>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</si>
  <si>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</si>
  <si>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</si>
  <si>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</si>
  <si>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</si>
  <si>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</si>
  <si>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</si>
  <si>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</si>
  <si>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</si>
  <si>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</si>
  <si>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</si>
  <si>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</si>
  <si>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</si>
  <si>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</si>
  <si>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</si>
  <si>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</si>
  <si>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</si>
  <si>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</si>
  <si>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</si>
  <si>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</si>
  <si>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</si>
  <si>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</si>
  <si>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</si>
  <si>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</si>
  <si>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</si>
  <si>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</si>
  <si>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</si>
  <si>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</si>
  <si>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</si>
  <si>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</si>
  <si>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</si>
  <si>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</si>
  <si>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</si>
  <si>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</si>
  <si>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</si>
  <si>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</si>
  <si>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</si>
  <si>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</si>
  <si>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</si>
  <si>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</si>
  <si>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</si>
  <si>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</si>
  <si>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</si>
  <si>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</si>
  <si>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</si>
  <si>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</si>
  <si>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</si>
  <si>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大津菊陽水道企業団</t>
  </si>
  <si>
    <t>法適用</t>
  </si>
  <si>
    <t>水道事業</t>
  </si>
  <si>
    <t>末端給水事業</t>
  </si>
  <si>
    <t>A4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</si>
  <si>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</si>
  <si>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</si>
  <si>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</si>
  <si>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</si>
  <si>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</si>
  <si>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</si>
  <si>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</si>
  <si>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</si>
  <si>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</si>
  <si>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</si>
  <si>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</si>
  <si>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</si>
  <si>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</si>
  <si>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</si>
  <si>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xml:space="preserve">「①経常収支比率」は3.82ポイント減少しましたが、健全経営の水準とされる100％を上回っています。
「②累積欠損比率」はありません。
「③流動比率」は年度末時点での未払金が減少したため、昨年よりも83.07ポイント上昇しています。
配水池更新事業の財源として企業債を借入れており、「④企業債残高対給水収益比率」は46.02ポイント上昇しましたが、全国平均・類似団体平均値よりも低くなっています。今後も施設整備が計画されており、企業債残高は増える見通しです。
「⑤料金回収率」は7.32ポイント減少したものの100％を超えており、事業に必要な費用は水道料金収入で賄われ、独立採算制が確保できています。
全国平均・類似団体平均値と比較して、「⑥給水原価」は低く、「⑦施設利用率」は高い水準となり良好に推移しています。
「⑧有収率」は前年度よりも上昇しましたが、全国平均・類似団体平均値よりも低く、漏水防止対策や計画的な管路更新により有収率の向上に努めます。
</t>
    <rPh sb="2" eb="6">
      <t>ケイジョウシュウシ</t>
    </rPh>
    <rPh sb="6" eb="8">
      <t>ヒリツ</t>
    </rPh>
    <rPh sb="18" eb="20">
      <t>ゲンショウ</t>
    </rPh>
    <rPh sb="26" eb="30">
      <t>ケンゼンケイエイ</t>
    </rPh>
    <rPh sb="31" eb="33">
      <t>スイジュン</t>
    </rPh>
    <rPh sb="42" eb="44">
      <t>ウワマワ</t>
    </rPh>
    <rPh sb="54" eb="56">
      <t>ルイセキ</t>
    </rPh>
    <rPh sb="56" eb="58">
      <t>ケッソン</t>
    </rPh>
    <rPh sb="58" eb="60">
      <t>ヒリツ</t>
    </rPh>
    <rPh sb="72" eb="76">
      <t>リュウドウヒリツ</t>
    </rPh>
    <rPh sb="78" eb="81">
      <t>ネンドマツ</t>
    </rPh>
    <rPh sb="81" eb="83">
      <t>ジテン</t>
    </rPh>
    <rPh sb="85" eb="88">
      <t>ミバライキン</t>
    </rPh>
    <rPh sb="89" eb="91">
      <t>ゲンショウ</t>
    </rPh>
    <rPh sb="96" eb="98">
      <t>サクネン</t>
    </rPh>
    <rPh sb="110" eb="112">
      <t>ジョウショウ</t>
    </rPh>
    <rPh sb="120" eb="123">
      <t>ハイスイチ</t>
    </rPh>
    <rPh sb="128" eb="130">
      <t>ザイゲン</t>
    </rPh>
    <rPh sb="133" eb="136">
      <t>キギョウサイ</t>
    </rPh>
    <rPh sb="137" eb="139">
      <t>カリイ</t>
    </rPh>
    <rPh sb="169" eb="171">
      <t>ジョウショウ</t>
    </rPh>
    <rPh sb="177" eb="179">
      <t>ゼンコク</t>
    </rPh>
    <rPh sb="179" eb="181">
      <t>ヘイキン</t>
    </rPh>
    <rPh sb="182" eb="186">
      <t>ルイジダンタイ</t>
    </rPh>
    <rPh sb="186" eb="188">
      <t>ヘイキン</t>
    </rPh>
    <rPh sb="188" eb="189">
      <t>チ</t>
    </rPh>
    <rPh sb="192" eb="193">
      <t>ヒク</t>
    </rPh>
    <rPh sb="201" eb="203">
      <t>コンゴ</t>
    </rPh>
    <rPh sb="209" eb="211">
      <t>ケイカク</t>
    </rPh>
    <rPh sb="217" eb="220">
      <t>キギョウサイ</t>
    </rPh>
    <rPh sb="220" eb="222">
      <t>ザンダカ</t>
    </rPh>
    <rPh sb="223" eb="224">
      <t>フ</t>
    </rPh>
    <rPh sb="226" eb="228">
      <t>ミトオ</t>
    </rPh>
    <rPh sb="236" eb="241">
      <t>リョウキンカイシュウリツ</t>
    </rPh>
    <rPh sb="251" eb="253">
      <t>ゲンショウ</t>
    </rPh>
    <rPh sb="263" eb="264">
      <t>コ</t>
    </rPh>
    <rPh sb="269" eb="271">
      <t>ジギョウ</t>
    </rPh>
    <rPh sb="272" eb="274">
      <t>ヒツヨウ</t>
    </rPh>
    <rPh sb="275" eb="277">
      <t>ヒヨウ</t>
    </rPh>
    <rPh sb="278" eb="282">
      <t>スイドウリョウキン</t>
    </rPh>
    <rPh sb="282" eb="284">
      <t>シュウニュウ</t>
    </rPh>
    <rPh sb="285" eb="286">
      <t>マカナ</t>
    </rPh>
    <rPh sb="289" eb="294">
      <t>ドクリツサイサンセイ</t>
    </rPh>
    <rPh sb="295" eb="297">
      <t>カクホ</t>
    </rPh>
    <rPh sb="306" eb="308">
      <t>ゼンコク</t>
    </rPh>
    <rPh sb="308" eb="310">
      <t>ヘイキン</t>
    </rPh>
    <rPh sb="311" eb="315">
      <t>ルイジダンタイ</t>
    </rPh>
    <rPh sb="315" eb="318">
      <t>ヘイキンチ</t>
    </rPh>
    <rPh sb="319" eb="321">
      <t>ヒカク</t>
    </rPh>
    <rPh sb="326" eb="330">
      <t>キュウスイゲンカ</t>
    </rPh>
    <rPh sb="332" eb="333">
      <t>ヒク</t>
    </rPh>
    <rPh sb="337" eb="339">
      <t>シセツ</t>
    </rPh>
    <rPh sb="339" eb="342">
      <t>リヨウリツ</t>
    </rPh>
    <rPh sb="344" eb="345">
      <t>タカ</t>
    </rPh>
    <rPh sb="346" eb="348">
      <t>スイジュン</t>
    </rPh>
    <rPh sb="351" eb="353">
      <t>リョウコウ</t>
    </rPh>
    <rPh sb="354" eb="356">
      <t>スイイ</t>
    </rPh>
    <rPh sb="366" eb="369">
      <t>ユウシュウリツ</t>
    </rPh>
    <rPh sb="377" eb="379">
      <t>ジョウショウ</t>
    </rPh>
    <rPh sb="385" eb="389">
      <t>ゼンコクヘイキン</t>
    </rPh>
    <rPh sb="390" eb="396">
      <t>ルイジダンタイヘイキン</t>
    </rPh>
    <rPh sb="396" eb="397">
      <t>チ</t>
    </rPh>
    <rPh sb="400" eb="401">
      <t>ヒク</t>
    </rPh>
    <rPh sb="405" eb="407">
      <t>ボウシ</t>
    </rPh>
    <rPh sb="407" eb="409">
      <t>タイサク</t>
    </rPh>
    <rPh sb="410" eb="413">
      <t>ケイカクテキ</t>
    </rPh>
    <rPh sb="414" eb="416">
      <t>カンロ</t>
    </rPh>
    <rPh sb="421" eb="424">
      <t>ユウシュウリツ</t>
    </rPh>
    <rPh sb="425" eb="427">
      <t>コウジョウ</t>
    </rPh>
    <rPh sb="428" eb="429">
      <t>ツト</t>
    </rPh>
    <phoneticPr fontId="4"/>
  </si>
  <si>
    <t>有形固定資産の老朽化度合いを示す「①有形固定資産減価償却率」は、0.32ポイント減少し、43.36％となりました。
法定耐用年数を超えた管路延長の割合である「②管路経年化率」は7.81％で、全国平均・類似団体平均値よりも低いものの、少しずつ老朽化が進んでいます。
更新した管路延長の割合を表す「③管路更新率」は0.69％で、全国平均・類似団体平均値と同様の水準となりました。</t>
    <rPh sb="0" eb="6">
      <t>ユウケイコテイシサン</t>
    </rPh>
    <rPh sb="7" eb="10">
      <t>ロウキュウカ</t>
    </rPh>
    <rPh sb="10" eb="12">
      <t>ドア</t>
    </rPh>
    <rPh sb="14" eb="15">
      <t>シメ</t>
    </rPh>
    <rPh sb="18" eb="24">
      <t>ユウケイコテイシサン</t>
    </rPh>
    <rPh sb="24" eb="29">
      <t>ゲンカショウキャクリツ</t>
    </rPh>
    <rPh sb="40" eb="42">
      <t>ゲンショウ</t>
    </rPh>
    <rPh sb="59" eb="65">
      <t>ホウテイタイヨウネンスウ</t>
    </rPh>
    <rPh sb="66" eb="67">
      <t>コ</t>
    </rPh>
    <rPh sb="69" eb="71">
      <t>カンロ</t>
    </rPh>
    <rPh sb="71" eb="73">
      <t>エンチョウ</t>
    </rPh>
    <rPh sb="74" eb="76">
      <t>ワリアイ</t>
    </rPh>
    <rPh sb="81" eb="83">
      <t>カンロ</t>
    </rPh>
    <rPh sb="83" eb="86">
      <t>ケイネンカ</t>
    </rPh>
    <rPh sb="86" eb="87">
      <t>リツ</t>
    </rPh>
    <rPh sb="96" eb="100">
      <t>ゼンコクヘイキン</t>
    </rPh>
    <rPh sb="101" eb="108">
      <t>ルイジダンタイヘイキンチ</t>
    </rPh>
    <rPh sb="111" eb="112">
      <t>ヒク</t>
    </rPh>
    <rPh sb="117" eb="118">
      <t>スコ</t>
    </rPh>
    <rPh sb="121" eb="124">
      <t>ロウキュウカ</t>
    </rPh>
    <rPh sb="125" eb="126">
      <t>スス</t>
    </rPh>
    <rPh sb="134" eb="136">
      <t>コウシン</t>
    </rPh>
    <rPh sb="138" eb="142">
      <t>カンロエンチョウ</t>
    </rPh>
    <rPh sb="143" eb="145">
      <t>ワリアイ</t>
    </rPh>
    <rPh sb="146" eb="147">
      <t>アラワ</t>
    </rPh>
    <rPh sb="150" eb="155">
      <t>カンロコウシンリツ</t>
    </rPh>
    <rPh sb="164" eb="168">
      <t>ゼンコクヘイキン</t>
    </rPh>
    <rPh sb="169" eb="176">
      <t>ルイジダンタイヘイキンチ</t>
    </rPh>
    <rPh sb="177" eb="179">
      <t>ドウヨウ</t>
    </rPh>
    <rPh sb="180" eb="182">
      <t>スイジュン</t>
    </rPh>
    <phoneticPr fontId="4"/>
  </si>
  <si>
    <t>「経営の健全性・効率性」及び「老朽化の状況」の各指標は、概ね例年どおりの水準で安定的に推移しています。
今後は事業拡張期に建設された配水池等の施設更新に加えて、給水区域内に大手半導体企業が進出することから、関連して新たな施設整備が必要となります。
これらの財源は企業債（借金）に頼ることとなり、中長期的な事業運営に大きく影響することが想定されます。
各種計画の見直しや業務の効率化、経費削減に努めるなど、経営悪化を招くことのないよう引き続き安定した事業運営に取り組みます。</t>
    <rPh sb="1" eb="3">
      <t>ケイエイ</t>
    </rPh>
    <rPh sb="4" eb="7">
      <t>ケンゼンセイ</t>
    </rPh>
    <rPh sb="8" eb="11">
      <t>コウリツセイ</t>
    </rPh>
    <rPh sb="12" eb="13">
      <t>オヨ</t>
    </rPh>
    <rPh sb="15" eb="18">
      <t>ロウキュウカ</t>
    </rPh>
    <rPh sb="19" eb="21">
      <t>ジョウキョウ</t>
    </rPh>
    <rPh sb="23" eb="26">
      <t>カクシヒョウ</t>
    </rPh>
    <rPh sb="28" eb="29">
      <t>オオム</t>
    </rPh>
    <rPh sb="30" eb="32">
      <t>レイネン</t>
    </rPh>
    <rPh sb="36" eb="38">
      <t>スイジュン</t>
    </rPh>
    <rPh sb="39" eb="42">
      <t>アンテイテキ</t>
    </rPh>
    <rPh sb="43" eb="45">
      <t>スイイ</t>
    </rPh>
    <rPh sb="53" eb="55">
      <t>コンゴ</t>
    </rPh>
    <rPh sb="56" eb="61">
      <t>ジギョウカクチョウキ</t>
    </rPh>
    <rPh sb="62" eb="64">
      <t>ケンセツ</t>
    </rPh>
    <rPh sb="67" eb="71">
      <t>ハイスイチトウ</t>
    </rPh>
    <rPh sb="72" eb="74">
      <t>シセツ</t>
    </rPh>
    <rPh sb="74" eb="76">
      <t>コウシン</t>
    </rPh>
    <rPh sb="77" eb="78">
      <t>クワ</t>
    </rPh>
    <rPh sb="81" eb="86">
      <t>キュウスイクイキナイ</t>
    </rPh>
    <rPh sb="87" eb="89">
      <t>オオテ</t>
    </rPh>
    <rPh sb="89" eb="92">
      <t>ハンドウタイ</t>
    </rPh>
    <rPh sb="92" eb="94">
      <t>キギョウ</t>
    </rPh>
    <rPh sb="95" eb="97">
      <t>シンシュツ</t>
    </rPh>
    <rPh sb="104" eb="106">
      <t>カンレン</t>
    </rPh>
    <rPh sb="108" eb="109">
      <t>アラ</t>
    </rPh>
    <rPh sb="111" eb="115">
      <t>シセツセイビ</t>
    </rPh>
    <rPh sb="116" eb="118">
      <t>ヒツヨウ</t>
    </rPh>
    <rPh sb="129" eb="131">
      <t>ザイゲン</t>
    </rPh>
    <rPh sb="132" eb="135">
      <t>キギョウサイ</t>
    </rPh>
    <rPh sb="136" eb="138">
      <t>シャッキン</t>
    </rPh>
    <rPh sb="140" eb="141">
      <t>タヨ</t>
    </rPh>
    <rPh sb="148" eb="151">
      <t>チュウチョウキ</t>
    </rPh>
    <rPh sb="151" eb="152">
      <t>テキ</t>
    </rPh>
    <rPh sb="153" eb="157">
      <t>ジギョウウンエイ</t>
    </rPh>
    <rPh sb="158" eb="159">
      <t>オオ</t>
    </rPh>
    <rPh sb="161" eb="163">
      <t>エイキョウ</t>
    </rPh>
    <rPh sb="168" eb="170">
      <t>ソウテイ</t>
    </rPh>
    <rPh sb="177" eb="179">
      <t>カクシュ</t>
    </rPh>
    <rPh sb="182" eb="184">
      <t>ミナオ</t>
    </rPh>
    <rPh sb="186" eb="188">
      <t>ギョウム</t>
    </rPh>
    <rPh sb="189" eb="192">
      <t>コウリツカ</t>
    </rPh>
    <rPh sb="193" eb="197">
      <t>ケイヒサクゲン</t>
    </rPh>
    <rPh sb="198" eb="199">
      <t>ツト</t>
    </rPh>
    <rPh sb="204" eb="206">
      <t>ケイエイ</t>
    </rPh>
    <rPh sb="206" eb="208">
      <t>アッカ</t>
    </rPh>
    <rPh sb="209" eb="210">
      <t>マネ</t>
    </rPh>
    <rPh sb="218" eb="219">
      <t>ヒ</t>
    </rPh>
    <rPh sb="220" eb="221">
      <t>ツヅ</t>
    </rPh>
    <rPh sb="222" eb="224">
      <t>アンテイ</t>
    </rPh>
    <rPh sb="226" eb="230">
      <t>ジギョウウンエイ</t>
    </rPh>
    <rPh sb="231" eb="232">
      <t>ト</t>
    </rPh>
    <rPh sb="233" eb="234">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</si>
</sst>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0.75</c:v>
                </c:pt>
                <c:pt idx="1">
                  <c:v>0.63</c:v>
                </c:pt>
                <c:pt idx="2">
                  <c:v>0.62</c:v>
                </c:pt>
                <c:pt idx="3">
                  <c:v>0.93</c:v>
                </c:pt>
                <c:pt idx="4">
                  <c:v>0.69</c:v>
                </c:pt>
              </c:numCache>
            </c:numRef>
          </c:val>
          <c:extLst>
            <c:ext xmlns:c16="http://schemas.microsoft.com/office/drawing/2014/chart" uri="{C3380CC4-5D6E-409C-BE32-E72D297353CC}">
              <c16:uniqueId val="{00000000-64EB-4624-9C09-6A822F54229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0.63</c:v>
                </c:pt>
                <c:pt idx="2">
                  <c:v>0.6</c:v>
                </c:pt>
                <c:pt idx="3">
                  <c:v>0.56000000000000005</c:v>
                </c:pt>
                <c:pt idx="4">
                  <c:v>0.6</c:v>
                </c:pt>
              </c:numCache>
            </c:numRef>
          </c:val>
          <c:smooth val="0"/>
          <c:extLst>
            <c:ext xmlns:c16="http://schemas.microsoft.com/office/drawing/2014/chart" uri="{C3380CC4-5D6E-409C-BE32-E72D297353CC}">
              <c16:uniqueId val="{00000001-64EB-4624-9C09-6A822F54229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88.27</c:v>
                </c:pt>
                <c:pt idx="1">
                  <c:v>86.32</c:v>
                </c:pt>
                <c:pt idx="2">
                  <c:v>83.43</c:v>
                </c:pt>
                <c:pt idx="3">
                  <c:v>82.3</c:v>
                </c:pt>
                <c:pt idx="4">
                  <c:v>74.86</c:v>
                </c:pt>
              </c:numCache>
            </c:numRef>
          </c:val>
          <c:extLst>
            <c:ext xmlns:c16="http://schemas.microsoft.com/office/drawing/2014/chart" uri="{C3380CC4-5D6E-409C-BE32-E72D297353CC}">
              <c16:uniqueId val="{00000000-0FD2-43AC-9F28-A3AC8DA2841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59.51</c:v>
                </c:pt>
                <c:pt idx="2">
                  <c:v>59.91</c:v>
                </c:pt>
                <c:pt idx="3">
                  <c:v>59.4</c:v>
                </c:pt>
                <c:pt idx="4">
                  <c:v>59.24</c:v>
                </c:pt>
              </c:numCache>
            </c:numRef>
          </c:val>
          <c:smooth val="0"/>
          <c:extLst>
            <c:ext xmlns:c16="http://schemas.microsoft.com/office/drawing/2014/chart" uri="{C3380CC4-5D6E-409C-BE32-E72D297353CC}">
              <c16:uniqueId val="{00000001-0FD2-43AC-9F28-A3AC8DA2841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75.97</c:v>
                </c:pt>
                <c:pt idx="1">
                  <c:v>77.260000000000005</c:v>
                </c:pt>
                <c:pt idx="2">
                  <c:v>79.7</c:v>
                </c:pt>
                <c:pt idx="3">
                  <c:v>80.89</c:v>
                </c:pt>
                <c:pt idx="4">
                  <c:v>81.47</c:v>
                </c:pt>
              </c:numCache>
            </c:numRef>
          </c:val>
          <c:extLst>
            <c:ext xmlns:c16="http://schemas.microsoft.com/office/drawing/2014/chart" uri="{C3380CC4-5D6E-409C-BE32-E72D297353CC}">
              <c16:uniqueId val="{00000000-AA54-4A80-B80B-C76E253D17F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87.08</c:v>
                </c:pt>
                <c:pt idx="2">
                  <c:v>87.26</c:v>
                </c:pt>
                <c:pt idx="3">
                  <c:v>87.57</c:v>
                </c:pt>
                <c:pt idx="4">
                  <c:v>87.26</c:v>
                </c:pt>
              </c:numCache>
            </c:numRef>
          </c:val>
          <c:smooth val="0"/>
          <c:extLst>
            <c:ext xmlns:c16="http://schemas.microsoft.com/office/drawing/2014/chart" uri="{C3380CC4-5D6E-409C-BE32-E72D297353CC}">
              <c16:uniqueId val="{00000001-AA54-4A80-B80B-C76E253D17F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133.61000000000001</c:v>
                </c:pt>
                <c:pt idx="1">
                  <c:v>137.08000000000001</c:v>
                </c:pt>
                <c:pt idx="2">
                  <c:v>130.06</c:v>
                </c:pt>
                <c:pt idx="3">
                  <c:v>130.06</c:v>
                </c:pt>
                <c:pt idx="4">
                  <c:v>126.24</c:v>
                </c:pt>
              </c:numCache>
            </c:numRef>
          </c:val>
          <c:extLst>
            <c:ext xmlns:c16="http://schemas.microsoft.com/office/drawing/2014/chart" uri="{C3380CC4-5D6E-409C-BE32-E72D297353CC}">
              <c16:uniqueId val="{00000000-ACEF-481F-8DA9-101B0F91FD7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111.17</c:v>
                </c:pt>
                <c:pt idx="2">
                  <c:v>110.91</c:v>
                </c:pt>
                <c:pt idx="3">
                  <c:v>111.49</c:v>
                </c:pt>
                <c:pt idx="4">
                  <c:v>109.09</c:v>
                </c:pt>
              </c:numCache>
            </c:numRef>
          </c:val>
          <c:smooth val="0"/>
          <c:extLst>
            <c:ext xmlns:c16="http://schemas.microsoft.com/office/drawing/2014/chart" uri="{C3380CC4-5D6E-409C-BE32-E72D297353CC}">
              <c16:uniqueId val="{00000001-ACEF-481F-8DA9-101B0F91FD7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42.06</c:v>
                </c:pt>
                <c:pt idx="1">
                  <c:v>43.27</c:v>
                </c:pt>
                <c:pt idx="2">
                  <c:v>43.82</c:v>
                </c:pt>
                <c:pt idx="3">
                  <c:v>43.68</c:v>
                </c:pt>
                <c:pt idx="4">
                  <c:v>43.36</c:v>
                </c:pt>
              </c:numCache>
            </c:numRef>
          </c:val>
          <c:extLst>
            <c:ext xmlns:c16="http://schemas.microsoft.com/office/drawing/2014/chart" uri="{C3380CC4-5D6E-409C-BE32-E72D297353CC}">
              <c16:uniqueId val="{00000000-FAB1-49AE-B1C7-24C663C228E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48.55</c:v>
                </c:pt>
                <c:pt idx="2">
                  <c:v>49.2</c:v>
                </c:pt>
                <c:pt idx="3">
                  <c:v>50.01</c:v>
                </c:pt>
                <c:pt idx="4">
                  <c:v>50.99</c:v>
                </c:pt>
              </c:numCache>
            </c:numRef>
          </c:val>
          <c:smooth val="0"/>
          <c:extLst>
            <c:ext xmlns:c16="http://schemas.microsoft.com/office/drawing/2014/chart" uri="{C3380CC4-5D6E-409C-BE32-E72D297353CC}">
              <c16:uniqueId val="{00000001-FAB1-49AE-B1C7-24C663C228E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6.83</c:v>
                </c:pt>
                <c:pt idx="1">
                  <c:v>6.79</c:v>
                </c:pt>
                <c:pt idx="2">
                  <c:v>6.88</c:v>
                </c:pt>
                <c:pt idx="3">
                  <c:v>7.33</c:v>
                </c:pt>
                <c:pt idx="4">
                  <c:v>7.81</c:v>
                </c:pt>
              </c:numCache>
            </c:numRef>
          </c:val>
          <c:extLst>
            <c:ext xmlns:c16="http://schemas.microsoft.com/office/drawing/2014/chart" uri="{C3380CC4-5D6E-409C-BE32-E72D297353CC}">
              <c16:uniqueId val="{00000000-83C1-4162-98FA-32E19599A13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17.11</c:v>
                </c:pt>
                <c:pt idx="2">
                  <c:v>18.329999999999998</c:v>
                </c:pt>
                <c:pt idx="3">
                  <c:v>20.27</c:v>
                </c:pt>
                <c:pt idx="4">
                  <c:v>21.69</c:v>
                </c:pt>
              </c:numCache>
            </c:numRef>
          </c:val>
          <c:smooth val="0"/>
          <c:extLst>
            <c:ext xmlns:c16="http://schemas.microsoft.com/office/drawing/2014/chart" uri="{C3380CC4-5D6E-409C-BE32-E72D297353CC}">
              <c16:uniqueId val="{00000001-83C1-4162-98FA-32E19599A13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13C-4996-908F-77C21D40C2D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0.78</c:v>
                </c:pt>
                <c:pt idx="2">
                  <c:v>0.92</c:v>
                </c:pt>
                <c:pt idx="3">
                  <c:v>0.87</c:v>
                </c:pt>
                <c:pt idx="4">
                  <c:v>0.93</c:v>
                </c:pt>
              </c:numCache>
            </c:numRef>
          </c:val>
          <c:smooth val="0"/>
          <c:extLst>
            <c:ext xmlns:c16="http://schemas.microsoft.com/office/drawing/2014/chart" uri="{C3380CC4-5D6E-409C-BE32-E72D297353CC}">
              <c16:uniqueId val="{00000001-613C-4996-908F-77C21D40C2D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308.16000000000003</c:v>
                </c:pt>
                <c:pt idx="1">
                  <c:v>381.3</c:v>
                </c:pt>
                <c:pt idx="2">
                  <c:v>304.64999999999998</c:v>
                </c:pt>
                <c:pt idx="3">
                  <c:v>398.22</c:v>
                </c:pt>
                <c:pt idx="4">
                  <c:v>481.29</c:v>
                </c:pt>
              </c:numCache>
            </c:numRef>
          </c:val>
          <c:extLst>
            <c:ext xmlns:c16="http://schemas.microsoft.com/office/drawing/2014/chart" uri="{C3380CC4-5D6E-409C-BE32-E72D297353CC}">
              <c16:uniqueId val="{00000000-9970-4603-AF8B-C5DA504020A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360.86</c:v>
                </c:pt>
                <c:pt idx="2">
                  <c:v>350.79</c:v>
                </c:pt>
                <c:pt idx="3">
                  <c:v>354.57</c:v>
                </c:pt>
                <c:pt idx="4">
                  <c:v>357.74</c:v>
                </c:pt>
              </c:numCache>
            </c:numRef>
          </c:val>
          <c:smooth val="0"/>
          <c:extLst>
            <c:ext xmlns:c16="http://schemas.microsoft.com/office/drawing/2014/chart" uri="{C3380CC4-5D6E-409C-BE32-E72D297353CC}">
              <c16:uniqueId val="{00000001-9970-4603-AF8B-C5DA504020A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27.82</c:v>
                </c:pt>
                <c:pt idx="1">
                  <c:v>16.45</c:v>
                </c:pt>
                <c:pt idx="2">
                  <c:v>16.559999999999999</c:v>
                </c:pt>
                <c:pt idx="3">
                  <c:v>46.21</c:v>
                </c:pt>
                <c:pt idx="4">
                  <c:v>92.23</c:v>
                </c:pt>
              </c:numCache>
            </c:numRef>
          </c:val>
          <c:extLst>
            <c:ext xmlns:c16="http://schemas.microsoft.com/office/drawing/2014/chart" uri="{C3380CC4-5D6E-409C-BE32-E72D297353CC}">
              <c16:uniqueId val="{00000000-CE58-4024-BD6A-61ED6174EFC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309.27999999999997</c:v>
                </c:pt>
                <c:pt idx="2">
                  <c:v>322.92</c:v>
                </c:pt>
                <c:pt idx="3">
                  <c:v>303.45999999999998</c:v>
                </c:pt>
                <c:pt idx="4">
                  <c:v>307.27999999999997</c:v>
                </c:pt>
              </c:numCache>
            </c:numRef>
          </c:val>
          <c:smooth val="0"/>
          <c:extLst>
            <c:ext xmlns:c16="http://schemas.microsoft.com/office/drawing/2014/chart" uri="{C3380CC4-5D6E-409C-BE32-E72D297353CC}">
              <c16:uniqueId val="{00000001-CE58-4024-BD6A-61ED6174EFC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115.13</c:v>
                </c:pt>
                <c:pt idx="1">
                  <c:v>121.38</c:v>
                </c:pt>
                <c:pt idx="2">
                  <c:v>118.29</c:v>
                </c:pt>
                <c:pt idx="3">
                  <c:v>119.07</c:v>
                </c:pt>
                <c:pt idx="4">
                  <c:v>111.75</c:v>
                </c:pt>
              </c:numCache>
            </c:numRef>
          </c:val>
          <c:extLst>
            <c:ext xmlns:c16="http://schemas.microsoft.com/office/drawing/2014/chart" uri="{C3380CC4-5D6E-409C-BE32-E72D297353CC}">
              <c16:uniqueId val="{00000000-C4B7-4223-83D4-FFA371F2763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103.32</c:v>
                </c:pt>
                <c:pt idx="2">
                  <c:v>100.85</c:v>
                </c:pt>
                <c:pt idx="3">
                  <c:v>103.79</c:v>
                </c:pt>
                <c:pt idx="4">
                  <c:v>98.3</c:v>
                </c:pt>
              </c:numCache>
            </c:numRef>
          </c:val>
          <c:smooth val="0"/>
          <c:extLst>
            <c:ext xmlns:c16="http://schemas.microsoft.com/office/drawing/2014/chart" uri="{C3380CC4-5D6E-409C-BE32-E72D297353CC}">
              <c16:uniqueId val="{00000001-C4B7-4223-83D4-FFA371F2763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124.06</c:v>
                </c:pt>
                <c:pt idx="1">
                  <c:v>117.88</c:v>
                </c:pt>
                <c:pt idx="2">
                  <c:v>114.27</c:v>
                </c:pt>
                <c:pt idx="3">
                  <c:v>119.63</c:v>
                </c:pt>
                <c:pt idx="4">
                  <c:v>127.63</c:v>
                </c:pt>
              </c:numCache>
            </c:numRef>
          </c:val>
          <c:extLst>
            <c:ext xmlns:c16="http://schemas.microsoft.com/office/drawing/2014/chart" uri="{C3380CC4-5D6E-409C-BE32-E72D297353CC}">
              <c16:uniqueId val="{00000000-49F2-4A75-BE3E-CE277327ABE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168.56</c:v>
                </c:pt>
                <c:pt idx="2">
                  <c:v>167.1</c:v>
                </c:pt>
                <c:pt idx="3">
                  <c:v>167.86</c:v>
                </c:pt>
                <c:pt idx="4">
                  <c:v>173.68</c:v>
                </c:pt>
              </c:numCache>
            </c:numRef>
          </c:val>
          <c:smooth val="0"/>
          <c:extLst>
            <c:ext xmlns:c16="http://schemas.microsoft.com/office/drawing/2014/chart" uri="{C3380CC4-5D6E-409C-BE32-E72D297353CC}">
              <c16:uniqueId val="{00000001-49F2-4A75-BE3E-CE277327ABE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H1" zoomScale="90" zoomScaleNormal="90" workbookViewId="0">
      <selection activeCell="H1" sqref="H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熊本県　大津菊陽水道企業団</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A4</v>
      </c>
      <c r="X8" s="75"/>
      <c r="Y8" s="75"/>
      <c r="Z8" s="75"/>
      <c r="AA8" s="75"/>
      <c r="AB8" s="75"/>
      <c r="AC8" s="75"/>
      <c r="AD8" s="75" t="str">
        <f>データ!$M$6</f>
        <v>自治体職員</v>
      </c>
      <c r="AE8" s="75"/>
      <c r="AF8" s="75"/>
      <c r="AG8" s="75"/>
      <c r="AH8" s="75"/>
      <c r="AI8" s="75"/>
      <c r="AJ8" s="75"/>
      <c r="AK8" s="2"/>
      <c r="AL8" s="66" t="str">
        <f>データ!$R$6</f>
        <v>-</v>
      </c>
      <c r="AM8" s="66"/>
      <c r="AN8" s="66"/>
      <c r="AO8" s="66"/>
      <c r="AP8" s="66"/>
      <c r="AQ8" s="66"/>
      <c r="AR8" s="66"/>
      <c r="AS8" s="66"/>
      <c r="AT8" s="37" t="str">
        <f>データ!$S$6</f>
        <v>-</v>
      </c>
      <c r="AU8" s="38"/>
      <c r="AV8" s="38"/>
      <c r="AW8" s="38"/>
      <c r="AX8" s="38"/>
      <c r="AY8" s="38"/>
      <c r="AZ8" s="38"/>
      <c r="BA8" s="38"/>
      <c r="BB8" s="55" t="str">
        <f>データ!$T$6</f>
        <v>-</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90.26</v>
      </c>
      <c r="J10" s="38"/>
      <c r="K10" s="38"/>
      <c r="L10" s="38"/>
      <c r="M10" s="38"/>
      <c r="N10" s="38"/>
      <c r="O10" s="65"/>
      <c r="P10" s="55">
        <f>データ!$P$6</f>
        <v>99.67</v>
      </c>
      <c r="Q10" s="55"/>
      <c r="R10" s="55"/>
      <c r="S10" s="55"/>
      <c r="T10" s="55"/>
      <c r="U10" s="55"/>
      <c r="V10" s="55"/>
      <c r="W10" s="66">
        <f>データ!$Q$6</f>
        <v>2670</v>
      </c>
      <c r="X10" s="66"/>
      <c r="Y10" s="66"/>
      <c r="Z10" s="66"/>
      <c r="AA10" s="66"/>
      <c r="AB10" s="66"/>
      <c r="AC10" s="66"/>
      <c r="AD10" s="2"/>
      <c r="AE10" s="2"/>
      <c r="AF10" s="2"/>
      <c r="AG10" s="2"/>
      <c r="AH10" s="2"/>
      <c r="AI10" s="2"/>
      <c r="AJ10" s="2"/>
      <c r="AK10" s="2"/>
      <c r="AL10" s="66">
        <f>データ!$U$6</f>
        <v>79254</v>
      </c>
      <c r="AM10" s="66"/>
      <c r="AN10" s="66"/>
      <c r="AO10" s="66"/>
      <c r="AP10" s="66"/>
      <c r="AQ10" s="66"/>
      <c r="AR10" s="66"/>
      <c r="AS10" s="66"/>
      <c r="AT10" s="37">
        <f>データ!$V$6</f>
        <v>56.47</v>
      </c>
      <c r="AU10" s="38"/>
      <c r="AV10" s="38"/>
      <c r="AW10" s="38"/>
      <c r="AX10" s="38"/>
      <c r="AY10" s="38"/>
      <c r="AZ10" s="38"/>
      <c r="BA10" s="38"/>
      <c r="BB10" s="55">
        <f>データ!$W$6</f>
        <v>1403.47</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113</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114</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p3W2JfsGjrOVIPtNC3fEn6lG9NOsgXk8IczwdLs+c9BSGhQj/pJDHfs4wHKHj+Err0Z9OCoiTx7Mn/o84IR3lQ==" saltValue="JrkPxki1mXt+toS9UeV2F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438715</v>
      </c>
      <c r="D6" s="20">
        <f t="shared" si="3"/>
        <v>46</v>
      </c>
      <c r="E6" s="20">
        <f t="shared" si="3"/>
        <v>1</v>
      </c>
      <c r="F6" s="20">
        <f t="shared" si="3"/>
        <v>0</v>
      </c>
      <c r="G6" s="20">
        <f t="shared" si="3"/>
        <v>1</v>
      </c>
      <c r="H6" s="20" t="str">
        <f t="shared" si="3"/>
        <v>熊本県　大津菊陽水道企業団</v>
      </c>
      <c r="I6" s="20" t="str">
        <f t="shared" si="3"/>
        <v>法適用</v>
      </c>
      <c r="J6" s="20" t="str">
        <f t="shared" si="3"/>
        <v>水道事業</v>
      </c>
      <c r="K6" s="20" t="str">
        <f t="shared" si="3"/>
        <v>末端給水事業</v>
      </c>
      <c r="L6" s="20" t="str">
        <f t="shared" si="3"/>
        <v>A4</v>
      </c>
      <c r="M6" s="20" t="str">
        <f t="shared" si="3"/>
        <v>自治体職員</v>
      </c>
      <c r="N6" s="21" t="str">
        <f t="shared" si="3"/>
        <v>-</v>
      </c>
      <c r="O6" s="21">
        <f t="shared" si="3"/>
        <v>90.26</v>
      </c>
      <c r="P6" s="21">
        <f t="shared" si="3"/>
        <v>99.67</v>
      </c>
      <c r="Q6" s="21">
        <f t="shared" si="3"/>
        <v>2670</v>
      </c>
      <c r="R6" s="21" t="str">
        <f t="shared" si="3"/>
        <v>-</v>
      </c>
      <c r="S6" s="21" t="str">
        <f t="shared" si="3"/>
        <v>-</v>
      </c>
      <c r="T6" s="21" t="str">
        <f t="shared" si="3"/>
        <v>-</v>
      </c>
      <c r="U6" s="21">
        <f t="shared" si="3"/>
        <v>79254</v>
      </c>
      <c r="V6" s="21">
        <f t="shared" si="3"/>
        <v>56.47</v>
      </c>
      <c r="W6" s="21">
        <f t="shared" si="3"/>
        <v>1403.47</v>
      </c>
      <c r="X6" s="22">
        <f>IF(X7="",NA(),X7)</f>
        <v>133.61000000000001</v>
      </c>
      <c r="Y6" s="22">
        <f t="shared" ref="Y6:AG6" si="4">IF(Y7="",NA(),Y7)</f>
        <v>137.08000000000001</v>
      </c>
      <c r="Z6" s="22">
        <f t="shared" si="4"/>
        <v>130.06</v>
      </c>
      <c r="AA6" s="22">
        <f t="shared" si="4"/>
        <v>130.06</v>
      </c>
      <c r="AB6" s="22">
        <f t="shared" si="4"/>
        <v>126.24</v>
      </c>
      <c r="AC6" s="22">
        <f t="shared" si="4"/>
        <v>111.44</v>
      </c>
      <c r="AD6" s="22">
        <f t="shared" si="4"/>
        <v>111.17</v>
      </c>
      <c r="AE6" s="22">
        <f t="shared" si="4"/>
        <v>110.91</v>
      </c>
      <c r="AF6" s="22">
        <f t="shared" si="4"/>
        <v>111.49</v>
      </c>
      <c r="AG6" s="22">
        <f t="shared" si="4"/>
        <v>109.09</v>
      </c>
      <c r="AH6" s="21" t="str">
        <f>IF(AH7="","",IF(AH7="-","【-】","【"&amp;SUBSTITUTE(TEXT(AH7,"#,##0.00"),"-","△")&amp;"】"))</f>
        <v>【108.70】</v>
      </c>
      <c r="AI6" s="21">
        <f>IF(AI7="",NA(),AI7)</f>
        <v>0</v>
      </c>
      <c r="AJ6" s="21">
        <f t="shared" ref="AJ6:AR6" si="5">IF(AJ7="",NA(),AJ7)</f>
        <v>0</v>
      </c>
      <c r="AK6" s="21">
        <f t="shared" si="5"/>
        <v>0</v>
      </c>
      <c r="AL6" s="21">
        <f t="shared" si="5"/>
        <v>0</v>
      </c>
      <c r="AM6" s="21">
        <f t="shared" si="5"/>
        <v>0</v>
      </c>
      <c r="AN6" s="22">
        <f t="shared" si="5"/>
        <v>1.03</v>
      </c>
      <c r="AO6" s="22">
        <f t="shared" si="5"/>
        <v>0.78</v>
      </c>
      <c r="AP6" s="22">
        <f t="shared" si="5"/>
        <v>0.92</v>
      </c>
      <c r="AQ6" s="22">
        <f t="shared" si="5"/>
        <v>0.87</v>
      </c>
      <c r="AR6" s="22">
        <f t="shared" si="5"/>
        <v>0.93</v>
      </c>
      <c r="AS6" s="21" t="str">
        <f>IF(AS7="","",IF(AS7="-","【-】","【"&amp;SUBSTITUTE(TEXT(AS7,"#,##0.00"),"-","△")&amp;"】"))</f>
        <v>【1.34】</v>
      </c>
      <c r="AT6" s="22">
        <f>IF(AT7="",NA(),AT7)</f>
        <v>308.16000000000003</v>
      </c>
      <c r="AU6" s="22">
        <f t="shared" ref="AU6:BC6" si="6">IF(AU7="",NA(),AU7)</f>
        <v>381.3</v>
      </c>
      <c r="AV6" s="22">
        <f t="shared" si="6"/>
        <v>304.64999999999998</v>
      </c>
      <c r="AW6" s="22">
        <f t="shared" si="6"/>
        <v>398.22</v>
      </c>
      <c r="AX6" s="22">
        <f t="shared" si="6"/>
        <v>481.29</v>
      </c>
      <c r="AY6" s="22">
        <f t="shared" si="6"/>
        <v>349.83</v>
      </c>
      <c r="AZ6" s="22">
        <f t="shared" si="6"/>
        <v>360.86</v>
      </c>
      <c r="BA6" s="22">
        <f t="shared" si="6"/>
        <v>350.79</v>
      </c>
      <c r="BB6" s="22">
        <f t="shared" si="6"/>
        <v>354.57</v>
      </c>
      <c r="BC6" s="22">
        <f t="shared" si="6"/>
        <v>357.74</v>
      </c>
      <c r="BD6" s="21" t="str">
        <f>IF(BD7="","",IF(BD7="-","【-】","【"&amp;SUBSTITUTE(TEXT(BD7,"#,##0.00"),"-","△")&amp;"】"))</f>
        <v>【252.29】</v>
      </c>
      <c r="BE6" s="22">
        <f>IF(BE7="",NA(),BE7)</f>
        <v>27.82</v>
      </c>
      <c r="BF6" s="22">
        <f t="shared" ref="BF6:BN6" si="7">IF(BF7="",NA(),BF7)</f>
        <v>16.45</v>
      </c>
      <c r="BG6" s="22">
        <f t="shared" si="7"/>
        <v>16.559999999999999</v>
      </c>
      <c r="BH6" s="22">
        <f t="shared" si="7"/>
        <v>46.21</v>
      </c>
      <c r="BI6" s="22">
        <f t="shared" si="7"/>
        <v>92.23</v>
      </c>
      <c r="BJ6" s="22">
        <f t="shared" si="7"/>
        <v>314.87</v>
      </c>
      <c r="BK6" s="22">
        <f t="shared" si="7"/>
        <v>309.27999999999997</v>
      </c>
      <c r="BL6" s="22">
        <f t="shared" si="7"/>
        <v>322.92</v>
      </c>
      <c r="BM6" s="22">
        <f t="shared" si="7"/>
        <v>303.45999999999998</v>
      </c>
      <c r="BN6" s="22">
        <f t="shared" si="7"/>
        <v>307.27999999999997</v>
      </c>
      <c r="BO6" s="21" t="str">
        <f>IF(BO7="","",IF(BO7="-","【-】","【"&amp;SUBSTITUTE(TEXT(BO7,"#,##0.00"),"-","△")&amp;"】"))</f>
        <v>【268.07】</v>
      </c>
      <c r="BP6" s="22">
        <f>IF(BP7="",NA(),BP7)</f>
        <v>115.13</v>
      </c>
      <c r="BQ6" s="22">
        <f t="shared" ref="BQ6:BY6" si="8">IF(BQ7="",NA(),BQ7)</f>
        <v>121.38</v>
      </c>
      <c r="BR6" s="22">
        <f t="shared" si="8"/>
        <v>118.29</v>
      </c>
      <c r="BS6" s="22">
        <f t="shared" si="8"/>
        <v>119.07</v>
      </c>
      <c r="BT6" s="22">
        <f t="shared" si="8"/>
        <v>111.75</v>
      </c>
      <c r="BU6" s="22">
        <f t="shared" si="8"/>
        <v>103.54</v>
      </c>
      <c r="BV6" s="22">
        <f t="shared" si="8"/>
        <v>103.32</v>
      </c>
      <c r="BW6" s="22">
        <f t="shared" si="8"/>
        <v>100.85</v>
      </c>
      <c r="BX6" s="22">
        <f t="shared" si="8"/>
        <v>103.79</v>
      </c>
      <c r="BY6" s="22">
        <f t="shared" si="8"/>
        <v>98.3</v>
      </c>
      <c r="BZ6" s="21" t="str">
        <f>IF(BZ7="","",IF(BZ7="-","【-】","【"&amp;SUBSTITUTE(TEXT(BZ7,"#,##0.00"),"-","△")&amp;"】"))</f>
        <v>【97.47】</v>
      </c>
      <c r="CA6" s="22">
        <f>IF(CA7="",NA(),CA7)</f>
        <v>124.06</v>
      </c>
      <c r="CB6" s="22">
        <f t="shared" ref="CB6:CJ6" si="9">IF(CB7="",NA(),CB7)</f>
        <v>117.88</v>
      </c>
      <c r="CC6" s="22">
        <f t="shared" si="9"/>
        <v>114.27</v>
      </c>
      <c r="CD6" s="22">
        <f t="shared" si="9"/>
        <v>119.63</v>
      </c>
      <c r="CE6" s="22">
        <f t="shared" si="9"/>
        <v>127.63</v>
      </c>
      <c r="CF6" s="22">
        <f t="shared" si="9"/>
        <v>167.46</v>
      </c>
      <c r="CG6" s="22">
        <f t="shared" si="9"/>
        <v>168.56</v>
      </c>
      <c r="CH6" s="22">
        <f t="shared" si="9"/>
        <v>167.1</v>
      </c>
      <c r="CI6" s="22">
        <f t="shared" si="9"/>
        <v>167.86</v>
      </c>
      <c r="CJ6" s="22">
        <f t="shared" si="9"/>
        <v>173.68</v>
      </c>
      <c r="CK6" s="21" t="str">
        <f>IF(CK7="","",IF(CK7="-","【-】","【"&amp;SUBSTITUTE(TEXT(CK7,"#,##0.00"),"-","△")&amp;"】"))</f>
        <v>【174.75】</v>
      </c>
      <c r="CL6" s="22">
        <f>IF(CL7="",NA(),CL7)</f>
        <v>88.27</v>
      </c>
      <c r="CM6" s="22">
        <f t="shared" ref="CM6:CU6" si="10">IF(CM7="",NA(),CM7)</f>
        <v>86.32</v>
      </c>
      <c r="CN6" s="22">
        <f t="shared" si="10"/>
        <v>83.43</v>
      </c>
      <c r="CO6" s="22">
        <f t="shared" si="10"/>
        <v>82.3</v>
      </c>
      <c r="CP6" s="22">
        <f t="shared" si="10"/>
        <v>74.86</v>
      </c>
      <c r="CQ6" s="22">
        <f t="shared" si="10"/>
        <v>59.46</v>
      </c>
      <c r="CR6" s="22">
        <f t="shared" si="10"/>
        <v>59.51</v>
      </c>
      <c r="CS6" s="22">
        <f t="shared" si="10"/>
        <v>59.91</v>
      </c>
      <c r="CT6" s="22">
        <f t="shared" si="10"/>
        <v>59.4</v>
      </c>
      <c r="CU6" s="22">
        <f t="shared" si="10"/>
        <v>59.24</v>
      </c>
      <c r="CV6" s="21" t="str">
        <f>IF(CV7="","",IF(CV7="-","【-】","【"&amp;SUBSTITUTE(TEXT(CV7,"#,##0.00"),"-","△")&amp;"】"))</f>
        <v>【59.97】</v>
      </c>
      <c r="CW6" s="22">
        <f>IF(CW7="",NA(),CW7)</f>
        <v>75.97</v>
      </c>
      <c r="CX6" s="22">
        <f t="shared" ref="CX6:DF6" si="11">IF(CX7="",NA(),CX7)</f>
        <v>77.260000000000005</v>
      </c>
      <c r="CY6" s="22">
        <f t="shared" si="11"/>
        <v>79.7</v>
      </c>
      <c r="CZ6" s="22">
        <f t="shared" si="11"/>
        <v>80.89</v>
      </c>
      <c r="DA6" s="22">
        <f t="shared" si="11"/>
        <v>81.47</v>
      </c>
      <c r="DB6" s="22">
        <f t="shared" si="11"/>
        <v>87.41</v>
      </c>
      <c r="DC6" s="22">
        <f t="shared" si="11"/>
        <v>87.08</v>
      </c>
      <c r="DD6" s="22">
        <f t="shared" si="11"/>
        <v>87.26</v>
      </c>
      <c r="DE6" s="22">
        <f t="shared" si="11"/>
        <v>87.57</v>
      </c>
      <c r="DF6" s="22">
        <f t="shared" si="11"/>
        <v>87.26</v>
      </c>
      <c r="DG6" s="21" t="str">
        <f>IF(DG7="","",IF(DG7="-","【-】","【"&amp;SUBSTITUTE(TEXT(DG7,"#,##0.00"),"-","△")&amp;"】"))</f>
        <v>【89.76】</v>
      </c>
      <c r="DH6" s="22">
        <f>IF(DH7="",NA(),DH7)</f>
        <v>42.06</v>
      </c>
      <c r="DI6" s="22">
        <f t="shared" ref="DI6:DQ6" si="12">IF(DI7="",NA(),DI7)</f>
        <v>43.27</v>
      </c>
      <c r="DJ6" s="22">
        <f t="shared" si="12"/>
        <v>43.82</v>
      </c>
      <c r="DK6" s="22">
        <f t="shared" si="12"/>
        <v>43.68</v>
      </c>
      <c r="DL6" s="22">
        <f t="shared" si="12"/>
        <v>43.36</v>
      </c>
      <c r="DM6" s="22">
        <f t="shared" si="12"/>
        <v>47.62</v>
      </c>
      <c r="DN6" s="22">
        <f t="shared" si="12"/>
        <v>48.55</v>
      </c>
      <c r="DO6" s="22">
        <f t="shared" si="12"/>
        <v>49.2</v>
      </c>
      <c r="DP6" s="22">
        <f t="shared" si="12"/>
        <v>50.01</v>
      </c>
      <c r="DQ6" s="22">
        <f t="shared" si="12"/>
        <v>50.99</v>
      </c>
      <c r="DR6" s="21" t="str">
        <f>IF(DR7="","",IF(DR7="-","【-】","【"&amp;SUBSTITUTE(TEXT(DR7,"#,##0.00"),"-","△")&amp;"】"))</f>
        <v>【51.51】</v>
      </c>
      <c r="DS6" s="22">
        <f>IF(DS7="",NA(),DS7)</f>
        <v>6.83</v>
      </c>
      <c r="DT6" s="22">
        <f t="shared" ref="DT6:EB6" si="13">IF(DT7="",NA(),DT7)</f>
        <v>6.79</v>
      </c>
      <c r="DU6" s="22">
        <f t="shared" si="13"/>
        <v>6.88</v>
      </c>
      <c r="DV6" s="22">
        <f t="shared" si="13"/>
        <v>7.33</v>
      </c>
      <c r="DW6" s="22">
        <f t="shared" si="13"/>
        <v>7.81</v>
      </c>
      <c r="DX6" s="22">
        <f t="shared" si="13"/>
        <v>16.27</v>
      </c>
      <c r="DY6" s="22">
        <f t="shared" si="13"/>
        <v>17.11</v>
      </c>
      <c r="DZ6" s="22">
        <f t="shared" si="13"/>
        <v>18.329999999999998</v>
      </c>
      <c r="EA6" s="22">
        <f t="shared" si="13"/>
        <v>20.27</v>
      </c>
      <c r="EB6" s="22">
        <f t="shared" si="13"/>
        <v>21.69</v>
      </c>
      <c r="EC6" s="21" t="str">
        <f>IF(EC7="","",IF(EC7="-","【-】","【"&amp;SUBSTITUTE(TEXT(EC7,"#,##0.00"),"-","△")&amp;"】"))</f>
        <v>【23.75】</v>
      </c>
      <c r="ED6" s="22">
        <f>IF(ED7="",NA(),ED7)</f>
        <v>0.75</v>
      </c>
      <c r="EE6" s="22">
        <f t="shared" ref="EE6:EM6" si="14">IF(EE7="",NA(),EE7)</f>
        <v>0.63</v>
      </c>
      <c r="EF6" s="22">
        <f t="shared" si="14"/>
        <v>0.62</v>
      </c>
      <c r="EG6" s="22">
        <f t="shared" si="14"/>
        <v>0.93</v>
      </c>
      <c r="EH6" s="22">
        <f t="shared" si="14"/>
        <v>0.69</v>
      </c>
      <c r="EI6" s="22">
        <f t="shared" si="14"/>
        <v>0.63</v>
      </c>
      <c r="EJ6" s="22">
        <f t="shared" si="14"/>
        <v>0.63</v>
      </c>
      <c r="EK6" s="22">
        <f t="shared" si="14"/>
        <v>0.6</v>
      </c>
      <c r="EL6" s="22">
        <f t="shared" si="14"/>
        <v>0.56000000000000005</v>
      </c>
      <c r="EM6" s="22">
        <f t="shared" si="14"/>
        <v>0.6</v>
      </c>
      <c r="EN6" s="21" t="str">
        <f>IF(EN7="","",IF(EN7="-","【-】","【"&amp;SUBSTITUTE(TEXT(EN7,"#,##0.00"),"-","△")&amp;"】"))</f>
        <v>【0.67】</v>
      </c>
    </row>
    <row r="7" spans="1:144" s="23" customFormat="1" x14ac:dyDescent="0.15">
      <c r="A7" s="15"/>
      <c r="B7" s="24">
        <v>2022</v>
      </c>
      <c r="C7" s="24">
        <v>438715</v>
      </c>
      <c r="D7" s="24">
        <v>46</v>
      </c>
      <c r="E7" s="24">
        <v>1</v>
      </c>
      <c r="F7" s="24">
        <v>0</v>
      </c>
      <c r="G7" s="24">
        <v>1</v>
      </c>
      <c r="H7" s="24" t="s">
        <v>93</v>
      </c>
      <c r="I7" s="24" t="s">
        <v>94</v>
      </c>
      <c r="J7" s="24" t="s">
        <v>95</v>
      </c>
      <c r="K7" s="24" t="s">
        <v>96</v>
      </c>
      <c r="L7" s="24" t="s">
        <v>97</v>
      </c>
      <c r="M7" s="24" t="s">
        <v>98</v>
      </c>
      <c r="N7" s="25" t="s">
        <v>99</v>
      </c>
      <c r="O7" s="25">
        <v>90.26</v>
      </c>
      <c r="P7" s="25">
        <v>99.67</v>
      </c>
      <c r="Q7" s="25">
        <v>2670</v>
      </c>
      <c r="R7" s="25" t="s">
        <v>99</v>
      </c>
      <c r="S7" s="25" t="s">
        <v>99</v>
      </c>
      <c r="T7" s="25" t="s">
        <v>99</v>
      </c>
      <c r="U7" s="25">
        <v>79254</v>
      </c>
      <c r="V7" s="25">
        <v>56.47</v>
      </c>
      <c r="W7" s="25">
        <v>1403.47</v>
      </c>
      <c r="X7" s="25">
        <v>133.61000000000001</v>
      </c>
      <c r="Y7" s="25">
        <v>137.08000000000001</v>
      </c>
      <c r="Z7" s="25">
        <v>130.06</v>
      </c>
      <c r="AA7" s="25">
        <v>130.06</v>
      </c>
      <c r="AB7" s="25">
        <v>126.24</v>
      </c>
      <c r="AC7" s="25">
        <v>111.44</v>
      </c>
      <c r="AD7" s="25">
        <v>111.17</v>
      </c>
      <c r="AE7" s="25">
        <v>110.91</v>
      </c>
      <c r="AF7" s="25">
        <v>111.49</v>
      </c>
      <c r="AG7" s="25">
        <v>109.09</v>
      </c>
      <c r="AH7" s="25">
        <v>108.7</v>
      </c>
      <c r="AI7" s="25">
        <v>0</v>
      </c>
      <c r="AJ7" s="25">
        <v>0</v>
      </c>
      <c r="AK7" s="25">
        <v>0</v>
      </c>
      <c r="AL7" s="25">
        <v>0</v>
      </c>
      <c r="AM7" s="25">
        <v>0</v>
      </c>
      <c r="AN7" s="25">
        <v>1.03</v>
      </c>
      <c r="AO7" s="25">
        <v>0.78</v>
      </c>
      <c r="AP7" s="25">
        <v>0.92</v>
      </c>
      <c r="AQ7" s="25">
        <v>0.87</v>
      </c>
      <c r="AR7" s="25">
        <v>0.93</v>
      </c>
      <c r="AS7" s="25">
        <v>1.34</v>
      </c>
      <c r="AT7" s="25">
        <v>308.16000000000003</v>
      </c>
      <c r="AU7" s="25">
        <v>381.3</v>
      </c>
      <c r="AV7" s="25">
        <v>304.64999999999998</v>
      </c>
      <c r="AW7" s="25">
        <v>398.22</v>
      </c>
      <c r="AX7" s="25">
        <v>481.29</v>
      </c>
      <c r="AY7" s="25">
        <v>349.83</v>
      </c>
      <c r="AZ7" s="25">
        <v>360.86</v>
      </c>
      <c r="BA7" s="25">
        <v>350.79</v>
      </c>
      <c r="BB7" s="25">
        <v>354.57</v>
      </c>
      <c r="BC7" s="25">
        <v>357.74</v>
      </c>
      <c r="BD7" s="25">
        <v>252.29</v>
      </c>
      <c r="BE7" s="25">
        <v>27.82</v>
      </c>
      <c r="BF7" s="25">
        <v>16.45</v>
      </c>
      <c r="BG7" s="25">
        <v>16.559999999999999</v>
      </c>
      <c r="BH7" s="25">
        <v>46.21</v>
      </c>
      <c r="BI7" s="25">
        <v>92.23</v>
      </c>
      <c r="BJ7" s="25">
        <v>314.87</v>
      </c>
      <c r="BK7" s="25">
        <v>309.27999999999997</v>
      </c>
      <c r="BL7" s="25">
        <v>322.92</v>
      </c>
      <c r="BM7" s="25">
        <v>303.45999999999998</v>
      </c>
      <c r="BN7" s="25">
        <v>307.27999999999997</v>
      </c>
      <c r="BO7" s="25">
        <v>268.07</v>
      </c>
      <c r="BP7" s="25">
        <v>115.13</v>
      </c>
      <c r="BQ7" s="25">
        <v>121.38</v>
      </c>
      <c r="BR7" s="25">
        <v>118.29</v>
      </c>
      <c r="BS7" s="25">
        <v>119.07</v>
      </c>
      <c r="BT7" s="25">
        <v>111.75</v>
      </c>
      <c r="BU7" s="25">
        <v>103.54</v>
      </c>
      <c r="BV7" s="25">
        <v>103.32</v>
      </c>
      <c r="BW7" s="25">
        <v>100.85</v>
      </c>
      <c r="BX7" s="25">
        <v>103.79</v>
      </c>
      <c r="BY7" s="25">
        <v>98.3</v>
      </c>
      <c r="BZ7" s="25">
        <v>97.47</v>
      </c>
      <c r="CA7" s="25">
        <v>124.06</v>
      </c>
      <c r="CB7" s="25">
        <v>117.88</v>
      </c>
      <c r="CC7" s="25">
        <v>114.27</v>
      </c>
      <c r="CD7" s="25">
        <v>119.63</v>
      </c>
      <c r="CE7" s="25">
        <v>127.63</v>
      </c>
      <c r="CF7" s="25">
        <v>167.46</v>
      </c>
      <c r="CG7" s="25">
        <v>168.56</v>
      </c>
      <c r="CH7" s="25">
        <v>167.1</v>
      </c>
      <c r="CI7" s="25">
        <v>167.86</v>
      </c>
      <c r="CJ7" s="25">
        <v>173.68</v>
      </c>
      <c r="CK7" s="25">
        <v>174.75</v>
      </c>
      <c r="CL7" s="25">
        <v>88.27</v>
      </c>
      <c r="CM7" s="25">
        <v>86.32</v>
      </c>
      <c r="CN7" s="25">
        <v>83.43</v>
      </c>
      <c r="CO7" s="25">
        <v>82.3</v>
      </c>
      <c r="CP7" s="25">
        <v>74.86</v>
      </c>
      <c r="CQ7" s="25">
        <v>59.46</v>
      </c>
      <c r="CR7" s="25">
        <v>59.51</v>
      </c>
      <c r="CS7" s="25">
        <v>59.91</v>
      </c>
      <c r="CT7" s="25">
        <v>59.4</v>
      </c>
      <c r="CU7" s="25">
        <v>59.24</v>
      </c>
      <c r="CV7" s="25">
        <v>59.97</v>
      </c>
      <c r="CW7" s="25">
        <v>75.97</v>
      </c>
      <c r="CX7" s="25">
        <v>77.260000000000005</v>
      </c>
      <c r="CY7" s="25">
        <v>79.7</v>
      </c>
      <c r="CZ7" s="25">
        <v>80.89</v>
      </c>
      <c r="DA7" s="25">
        <v>81.47</v>
      </c>
      <c r="DB7" s="25">
        <v>87.41</v>
      </c>
      <c r="DC7" s="25">
        <v>87.08</v>
      </c>
      <c r="DD7" s="25">
        <v>87.26</v>
      </c>
      <c r="DE7" s="25">
        <v>87.57</v>
      </c>
      <c r="DF7" s="25">
        <v>87.26</v>
      </c>
      <c r="DG7" s="25">
        <v>89.76</v>
      </c>
      <c r="DH7" s="25">
        <v>42.06</v>
      </c>
      <c r="DI7" s="25">
        <v>43.27</v>
      </c>
      <c r="DJ7" s="25">
        <v>43.82</v>
      </c>
      <c r="DK7" s="25">
        <v>43.68</v>
      </c>
      <c r="DL7" s="25">
        <v>43.36</v>
      </c>
      <c r="DM7" s="25">
        <v>47.62</v>
      </c>
      <c r="DN7" s="25">
        <v>48.55</v>
      </c>
      <c r="DO7" s="25">
        <v>49.2</v>
      </c>
      <c r="DP7" s="25">
        <v>50.01</v>
      </c>
      <c r="DQ7" s="25">
        <v>50.99</v>
      </c>
      <c r="DR7" s="25">
        <v>51.51</v>
      </c>
      <c r="DS7" s="25">
        <v>6.83</v>
      </c>
      <c r="DT7" s="25">
        <v>6.79</v>
      </c>
      <c r="DU7" s="25">
        <v>6.88</v>
      </c>
      <c r="DV7" s="25">
        <v>7.33</v>
      </c>
      <c r="DW7" s="25">
        <v>7.81</v>
      </c>
      <c r="DX7" s="25">
        <v>16.27</v>
      </c>
      <c r="DY7" s="25">
        <v>17.11</v>
      </c>
      <c r="DZ7" s="25">
        <v>18.329999999999998</v>
      </c>
      <c r="EA7" s="25">
        <v>20.27</v>
      </c>
      <c r="EB7" s="25">
        <v>21.69</v>
      </c>
      <c r="EC7" s="25">
        <v>23.75</v>
      </c>
      <c r="ED7" s="25">
        <v>0.75</v>
      </c>
      <c r="EE7" s="25">
        <v>0.63</v>
      </c>
      <c r="EF7" s="25">
        <v>0.62</v>
      </c>
      <c r="EG7" s="25">
        <v>0.93</v>
      </c>
      <c r="EH7" s="25">
        <v>0.69</v>
      </c>
      <c r="EI7" s="25">
        <v>0.63</v>
      </c>
      <c r="EJ7" s="25">
        <v>0.63</v>
      </c>
      <c r="EK7" s="25">
        <v>0.6</v>
      </c>
      <c r="EL7" s="25">
        <v>0.56000000000000005</v>
      </c>
      <c r="EM7" s="25">
        <v>0.6</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110</v>
      </c>
      <c r="F13" t="s">
        <v>109</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user702</cp:lastModifiedBy>
  <cp:lastPrinted>2024-01-18T00:51:33Z</cp:lastPrinted>
  <dcterms:created xsi:type="dcterms:W3CDTF">2023-12-05T01:02:06Z</dcterms:created>
  <dcterms:modified xsi:type="dcterms:W3CDTF">2024-01-18T05:29:28Z</dcterms:modified>
  <cp:category/>
</cp:coreProperties>
</file>