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４年度　決算\44 あさぎり町\水道\"/>
    </mc:Choice>
  </mc:AlternateContent>
  <workbookProtection workbookAlgorithmName="SHA-512" workbookHashValue="RorXT3YiCla34DiLYaqTA0cxrdDFKJjyDUmaswIhEvxpSzNHMRxtXEpAt0RKtpzKDfDwP7Ci9qzR6N4KRApVcQ==" workbookSaltValue="rqMDRneInDjLSE8gvWzn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<sst xmlns="http://schemas.openxmlformats.org/spreadsheetml/2006/main" count="228" uniqueCount="114">
  <si>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</si>
  <si>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</si>
  <si>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</si>
  <si>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</si>
  <si>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</si>
  <si>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</si>
  <si>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</si>
  <si>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</si>
  <si>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</si>
  <si>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</si>
  <si>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</si>
  <si>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</si>
  <si>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</si>
  <si>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</si>
  <si>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</si>
  <si>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</si>
  <si>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</si>
  <si>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</si>
  <si>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</si>
  <si>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</si>
  <si>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</si>
  <si>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</si>
  <si>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</si>
  <si>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</si>
  <si>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</si>
  <si>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</si>
  <si>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</si>
  <si>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</si>
  <si>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</si>
  <si>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</si>
  <si>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</si>
  <si>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</si>
  <si>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</si>
  <si>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</si>
  <si>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</si>
  <si>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</si>
  <si>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</si>
  <si>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</si>
  <si>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</si>
  <si>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</si>
  <si>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</si>
  <si>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</si>
  <si>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</si>
  <si>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</si>
  <si>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</si>
  <si>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</si>
  <si>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</si>
  <si>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</si>
  <si>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</si>
  <si>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</si>
  <si>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</si>
  <si>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</si>
  <si>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</si>
  <si>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</si>
  <si>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</si>
  <si>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</si>
  <si>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</si>
  <si>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</si>
  <si>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</si>
  <si>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</si>
  <si>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</si>
  <si>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</si>
  <si>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</si>
  <si>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</si>
  <si>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</si>
  <si>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</si>
  <si>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</si>
  <si>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</si>
  <si>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</si>
  <si>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</si>
  <si>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</si>
  <si>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</si>
  <si>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</si>
  <si>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</si>
  <si>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</si>
  <si>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</si>
  <si>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</si>
  <si>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</si>
  <si>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</si>
  <si>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</si>
  <si>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</si>
  <si>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</si>
  <si>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</si>
  <si>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</si>
  <si>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</si>
  <si>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</si>
  <si>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</si>
  <si>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</si>
  <si>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</si>
  <si>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</si>
  <si>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</si>
  <si>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</si>
  <si>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</si>
  <si>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</si>
  <si>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</si>
  <si>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</si>
  <si>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</si>
  <si>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</si>
  <si>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</si>
  <si>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</si>
  <si>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</si>
  <si>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</si>
  <si>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</si>
  <si>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</si>
  <si>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</si>
  <si>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</si>
  <si>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</si>
  <si>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</si>
  <si>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</si>
  <si>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</si>
  <si>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</si>
  <si>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管路経年化率については、上水道事業と簡易水道事業が平成２９年度に統合しました。旧簡易水道区域の管路は上水道に比べ整備年度が新しいことが要因で、類似団体に比べ経年化率は低い数値となっています。
③管路更新率については、平成２７年度から実施計画に基づき老朽管の多い地区から重点的に更新事業を実施しており、上水道・簡易水道統合以降、類似団体に比べ管路更新率は高い数値となっています。今後も引き続き計画的に更新事業を進めていきます。</t>
    <rPh sb="1" eb="3">
      <t>カンロ</t>
    </rPh>
    <rPh sb="3" eb="5">
      <t>ケイネン</t>
    </rPh>
    <rPh sb="5" eb="6">
      <t>カ</t>
    </rPh>
    <rPh sb="6" eb="7">
      <t>リツ</t>
    </rPh>
    <rPh sb="16" eb="18">
      <t>ジギョウ</t>
    </rPh>
    <rPh sb="23" eb="25">
      <t>ジギョウ</t>
    </rPh>
    <rPh sb="26" eb="28">
      <t>ヘイセイ</t>
    </rPh>
    <rPh sb="30" eb="31">
      <t>ネン</t>
    </rPh>
    <rPh sb="31" eb="32">
      <t>ド</t>
    </rPh>
    <rPh sb="33" eb="35">
      <t>トウゴウ</t>
    </rPh>
    <rPh sb="40" eb="41">
      <t>キュウ</t>
    </rPh>
    <rPh sb="41" eb="43">
      <t>カンイ</t>
    </rPh>
    <rPh sb="43" eb="45">
      <t>スイドウ</t>
    </rPh>
    <rPh sb="45" eb="47">
      <t>クイキ</t>
    </rPh>
    <rPh sb="48" eb="50">
      <t>カンロ</t>
    </rPh>
    <rPh sb="51" eb="54">
      <t>ジョウスイドウ</t>
    </rPh>
    <rPh sb="55" eb="56">
      <t>クラ</t>
    </rPh>
    <rPh sb="57" eb="59">
      <t>セイビ</t>
    </rPh>
    <rPh sb="59" eb="61">
      <t>ネンド</t>
    </rPh>
    <rPh sb="62" eb="63">
      <t>アタラ</t>
    </rPh>
    <rPh sb="68" eb="70">
      <t>ヨウイン</t>
    </rPh>
    <rPh sb="72" eb="74">
      <t>ルイジ</t>
    </rPh>
    <rPh sb="74" eb="76">
      <t>ダンタイ</t>
    </rPh>
    <rPh sb="77" eb="78">
      <t>クラ</t>
    </rPh>
    <rPh sb="79" eb="81">
      <t>ケイネン</t>
    </rPh>
    <rPh sb="81" eb="82">
      <t>カ</t>
    </rPh>
    <rPh sb="82" eb="83">
      <t>リツ</t>
    </rPh>
    <rPh sb="84" eb="85">
      <t>ヒク</t>
    </rPh>
    <rPh sb="86" eb="88">
      <t>スウチ</t>
    </rPh>
    <rPh sb="98" eb="100">
      <t>カンロ</t>
    </rPh>
    <rPh sb="100" eb="102">
      <t>コウシン</t>
    </rPh>
    <rPh sb="102" eb="103">
      <t>リツ</t>
    </rPh>
    <rPh sb="109" eb="111">
      <t>ヘイセイ</t>
    </rPh>
    <rPh sb="113" eb="115">
      <t>ネンド</t>
    </rPh>
    <rPh sb="117" eb="119">
      <t>ジッシ</t>
    </rPh>
    <rPh sb="119" eb="121">
      <t>ケイカク</t>
    </rPh>
    <rPh sb="122" eb="123">
      <t>モト</t>
    </rPh>
    <rPh sb="125" eb="127">
      <t>ロウキュウ</t>
    </rPh>
    <rPh sb="127" eb="128">
      <t>カン</t>
    </rPh>
    <rPh sb="129" eb="130">
      <t>オオ</t>
    </rPh>
    <rPh sb="131" eb="133">
      <t>チク</t>
    </rPh>
    <rPh sb="135" eb="138">
      <t>ジュウテンテキ</t>
    </rPh>
    <rPh sb="139" eb="141">
      <t>コウシン</t>
    </rPh>
    <rPh sb="141" eb="143">
      <t>ジギョウ</t>
    </rPh>
    <rPh sb="144" eb="146">
      <t>ジッシ</t>
    </rPh>
    <rPh sb="189" eb="191">
      <t>コンゴ</t>
    </rPh>
    <rPh sb="192" eb="193">
      <t>ヒ</t>
    </rPh>
    <rPh sb="194" eb="195">
      <t>ツヅ</t>
    </rPh>
    <rPh sb="196" eb="199">
      <t>ケイカクテキ</t>
    </rPh>
    <rPh sb="200" eb="202">
      <t>コウシン</t>
    </rPh>
    <rPh sb="202" eb="204">
      <t>ジギョウ</t>
    </rPh>
    <rPh sb="205" eb="206">
      <t>スス</t>
    </rPh>
    <phoneticPr fontId="4"/>
  </si>
  <si>
    <t>　経常収支比率の数値は、令和２年度・４年度の水害で被災した施設の修繕費の増加によりポイントが下がったことを除いても類似団体より高い状況です。しかし、料金回収率は、類似団体より下回っており、将来、施設・管路の維持管理・更新を行っていくための財源確保が課題となっていきます。そのため、料金改定も見据えた経営の改善を図る必要があります。
　布設替工事については、実施計画に基づき、計画的に進めていくこととしています。
　また、近年の自然災害において２度被災した施設については、災害に強い水道施設が求められています。水道施設再編整備事業の工事が前倒しとなることから、経営戦略の投資財政計画を見直し、その他の指標についても比較検討することで、経営の健全化に取り組むことに努めます。</t>
    <rPh sb="15" eb="17">
      <t>ネンド</t>
    </rPh>
    <rPh sb="20" eb="21">
      <t>ド</t>
    </rPh>
    <rPh sb="22" eb="24">
      <t>スイガイ</t>
    </rPh>
    <rPh sb="25" eb="27">
      <t>ヒサイ</t>
    </rPh>
    <rPh sb="29" eb="31">
      <t>シセツ</t>
    </rPh>
    <rPh sb="46" eb="47">
      <t>サ</t>
    </rPh>
    <rPh sb="53" eb="54">
      <t>ノゾ</t>
    </rPh>
    <rPh sb="57" eb="59">
      <t>ルイジ</t>
    </rPh>
    <rPh sb="59" eb="61">
      <t>ダンタイ</t>
    </rPh>
    <rPh sb="63" eb="64">
      <t>タカ</t>
    </rPh>
    <rPh sb="65" eb="67">
      <t>ジョウキョウ</t>
    </rPh>
    <rPh sb="210" eb="212">
      <t>キンネン</t>
    </rPh>
    <rPh sb="213" eb="215">
      <t>シゼン</t>
    </rPh>
    <rPh sb="215" eb="217">
      <t>サイガイ</t>
    </rPh>
    <rPh sb="222" eb="223">
      <t>ド</t>
    </rPh>
    <rPh sb="223" eb="225">
      <t>ヒサイ</t>
    </rPh>
    <rPh sb="227" eb="229">
      <t>シセツ</t>
    </rPh>
    <rPh sb="235" eb="237">
      <t>サイガイ</t>
    </rPh>
    <rPh sb="238" eb="239">
      <t>ツヨ</t>
    </rPh>
    <rPh sb="240" eb="242">
      <t>スイドウ</t>
    </rPh>
    <rPh sb="242" eb="244">
      <t>シセツ</t>
    </rPh>
    <rPh sb="245" eb="246">
      <t>モト</t>
    </rPh>
    <rPh sb="254" eb="256">
      <t>スイドウ</t>
    </rPh>
    <rPh sb="256" eb="258">
      <t>シセツ</t>
    </rPh>
    <rPh sb="258" eb="260">
      <t>サイヘン</t>
    </rPh>
    <rPh sb="260" eb="262">
      <t>セイビ</t>
    </rPh>
    <rPh sb="262" eb="264">
      <t>ジギョウ</t>
    </rPh>
    <rPh sb="265" eb="267">
      <t>コウジ</t>
    </rPh>
    <rPh sb="268" eb="270">
      <t>マエダオ</t>
    </rPh>
    <rPh sb="279" eb="281">
      <t>ケイエイ</t>
    </rPh>
    <rPh sb="281" eb="283">
      <t>センリャク</t>
    </rPh>
    <rPh sb="284" eb="286">
      <t>トウシ</t>
    </rPh>
    <rPh sb="286" eb="288">
      <t>ザイセイ</t>
    </rPh>
    <rPh sb="288" eb="290">
      <t>ケイカク</t>
    </rPh>
    <rPh sb="291" eb="293">
      <t>ミナオ</t>
    </rPh>
    <rPh sb="323" eb="324">
      <t>ト</t>
    </rPh>
    <rPh sb="325" eb="326">
      <t>ク</t>
    </rPh>
    <rPh sb="330" eb="331">
      <t>ツト</t>
    </rPh>
    <phoneticPr fontId="4"/>
  </si>
  <si>
    <t>①経常収支比率については、１００％以下となっています。この要因は、台風により水道施設が被災し、その修繕に費用を要したためです。その結果、当年度欠損金が発生し、②の累積欠損金比率が昨年度より上昇しました。今後、人口減少等に伴い、料金収入も減少していくことが見込まれるとともに、施設の維持管理に費用を要することも踏まえ、適正な料金の設定が課題となると考えられます。
④企業債残高対給水収益比率については、類似団体に比べ高い数値であり、昨年度より上昇しています。この上昇の要因として、節水意識の向上と節水機器の普及により給水量が減少し、それに比例して給水収益が減少したことが考えられます。また、今後、水道施設再編整備による起債額の増大が見込まれることと、人口減少等に伴う料金収入の減少などの要因が考えられ、本比率には十分留意していく必要があります。
⑤料金回収率については、類似団体と比べ低く１００％を下回っています。適切な料金収入の確保に向けた対策が必要であると考えます。
⑥給水原価については、類似団体と比べ低い数値となっています。令和４年度の上昇の要因は、台風等の被害を受けた水道施設の修繕に費用を要したことで上昇したと考えられます。なお、今後、施設再編整備事業により経常経費の抑制が図られ、効果が表れると推測されますが、人口減少に伴う有収水量の減少などの要因により変化するものと考えられ、料金回収率と併せて本比率も留意していく必要があると考えます。
⑧有収率については、類似団体と比べ低い状況です。漏水等の原因を特定し、その対策を講じる必要があると考えます。</t>
    <rPh sb="17" eb="19">
      <t>イカ</t>
    </rPh>
    <rPh sb="29" eb="31">
      <t>ヨウイン</t>
    </rPh>
    <rPh sb="33" eb="35">
      <t>タイフウ</t>
    </rPh>
    <rPh sb="38" eb="40">
      <t>スイドウ</t>
    </rPh>
    <rPh sb="40" eb="42">
      <t>シセツ</t>
    </rPh>
    <rPh sb="43" eb="45">
      <t>ヒサイ</t>
    </rPh>
    <rPh sb="52" eb="54">
      <t>ヒヨウ</t>
    </rPh>
    <rPh sb="65" eb="67">
      <t>ケッカ</t>
    </rPh>
    <rPh sb="68" eb="71">
      <t>トウネンド</t>
    </rPh>
    <rPh sb="71" eb="73">
      <t>ケッソン</t>
    </rPh>
    <rPh sb="73" eb="74">
      <t>キン</t>
    </rPh>
    <rPh sb="75" eb="77">
      <t>ハッセイ</t>
    </rPh>
    <rPh sb="83" eb="85">
      <t>ケッソン</t>
    </rPh>
    <rPh sb="85" eb="86">
      <t>キン</t>
    </rPh>
    <rPh sb="86" eb="88">
      <t>ヒリツ</t>
    </rPh>
    <rPh sb="89" eb="92">
      <t>サクネンド</t>
    </rPh>
    <rPh sb="94" eb="96">
      <t>ジョウショウ</t>
    </rPh>
    <rPh sb="137" eb="139">
      <t>シセツ</t>
    </rPh>
    <rPh sb="140" eb="142">
      <t>イジ</t>
    </rPh>
    <rPh sb="142" eb="144">
      <t>カンリ</t>
    </rPh>
    <rPh sb="145" eb="147">
      <t>ヒヨウ</t>
    </rPh>
    <rPh sb="148" eb="149">
      <t>ヨウ</t>
    </rPh>
    <rPh sb="154" eb="155">
      <t>フ</t>
    </rPh>
    <rPh sb="164" eb="166">
      <t>セッテイ</t>
    </rPh>
    <rPh sb="215" eb="218">
      <t>サクネンド</t>
    </rPh>
    <rPh sb="220" eb="222">
      <t>ジョウショウ</t>
    </rPh>
    <rPh sb="230" eb="232">
      <t>ジョウショウ</t>
    </rPh>
    <rPh sb="233" eb="235">
      <t>ヨウイン</t>
    </rPh>
    <rPh sb="268" eb="270">
      <t>ヒレイ</t>
    </rPh>
    <rPh sb="272" eb="274">
      <t>キュウスイ</t>
    </rPh>
    <rPh sb="274" eb="276">
      <t>シュウエキ</t>
    </rPh>
    <rPh sb="277" eb="279">
      <t>ゲンショウ</t>
    </rPh>
    <rPh sb="284" eb="285">
      <t>カンガ</t>
    </rPh>
    <rPh sb="294" eb="296">
      <t>コンゴ</t>
    </rPh>
    <rPh sb="297" eb="299">
      <t>スイドウ</t>
    </rPh>
    <rPh sb="299" eb="301">
      <t>シセツ</t>
    </rPh>
    <rPh sb="301" eb="303">
      <t>サイヘン</t>
    </rPh>
    <rPh sb="303" eb="305">
      <t>セイビ</t>
    </rPh>
    <rPh sb="308" eb="310">
      <t>キサイ</t>
    </rPh>
    <rPh sb="310" eb="311">
      <t>ガク</t>
    </rPh>
    <rPh sb="328" eb="329">
      <t>トウ</t>
    </rPh>
    <rPh sb="465" eb="467">
      <t>レイワ</t>
    </rPh>
    <rPh sb="468" eb="470">
      <t>ネンド</t>
    </rPh>
    <rPh sb="471" eb="473">
      <t>ジョウショウ</t>
    </rPh>
    <rPh sb="474" eb="476">
      <t>ヨウイン</t>
    </rPh>
    <rPh sb="493" eb="495">
      <t>シュウゼン</t>
    </rPh>
    <rPh sb="496" eb="498">
      <t>ヒヨウ</t>
    </rPh>
    <rPh sb="499" eb="500">
      <t>ヨウ</t>
    </rPh>
    <rPh sb="505" eb="507">
      <t>ジョウショウ</t>
    </rPh>
    <rPh sb="510" eb="511">
      <t>カンガ</t>
    </rPh>
    <rPh sb="645" eb="64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</si>
</sst>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0.72</c:v>
                </c:pt>
                <c:pt idx="2">
                  <c:v>1.2</c:v>
                </c:pt>
                <c:pt idx="3">
                  <c:v>0.57999999999999996</c:v>
                </c:pt>
                <c:pt idx="4">
                  <c:v>1.57</c:v>
                </c:pt>
              </c:numCache>
            </c:numRef>
          </c:val>
          <c:extLst>
            <c:ext xmlns:c16="http://schemas.microsoft.com/office/drawing/2014/chart" uri="{C3380CC4-5D6E-409C-BE32-E72D297353CC}">
              <c16:uniqueId val="{00000000-FC03-4419-A29D-E41B936A87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C03-4419-A29D-E41B936A87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73.459999999999994</c:v>
                </c:pt>
                <c:pt idx="1">
                  <c:v>73.19</c:v>
                </c:pt>
                <c:pt idx="2">
                  <c:v>76.16</c:v>
                </c:pt>
                <c:pt idx="3">
                  <c:v>75.7</c:v>
                </c:pt>
                <c:pt idx="4">
                  <c:v>73</c:v>
                </c:pt>
              </c:numCache>
            </c:numRef>
          </c:val>
          <c:extLst>
            <c:ext xmlns:c16="http://schemas.microsoft.com/office/drawing/2014/chart" uri="{C3380CC4-5D6E-409C-BE32-E72D297353CC}">
              <c16:uniqueId val="{00000000-B2FE-40A0-BBB3-D6CC96959A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B2FE-40A0-BBB3-D6CC96959A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77.260000000000005</c:v>
                </c:pt>
                <c:pt idx="1">
                  <c:v>75.27</c:v>
                </c:pt>
                <c:pt idx="2">
                  <c:v>73.400000000000006</c:v>
                </c:pt>
                <c:pt idx="3">
                  <c:v>74.56</c:v>
                </c:pt>
                <c:pt idx="4">
                  <c:v>75.52</c:v>
                </c:pt>
              </c:numCache>
            </c:numRef>
          </c:val>
          <c:extLst>
            <c:ext xmlns:c16="http://schemas.microsoft.com/office/drawing/2014/chart" uri="{C3380CC4-5D6E-409C-BE32-E72D297353CC}">
              <c16:uniqueId val="{00000000-3C14-4C24-809D-EC45B6AC48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3C14-4C24-809D-EC45B6AC48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119.54</c:v>
                </c:pt>
                <c:pt idx="1">
                  <c:v>117.22</c:v>
                </c:pt>
                <c:pt idx="2">
                  <c:v>107.86</c:v>
                </c:pt>
                <c:pt idx="3">
                  <c:v>119.8</c:v>
                </c:pt>
                <c:pt idx="4">
                  <c:v>99.8</c:v>
                </c:pt>
              </c:numCache>
            </c:numRef>
          </c:val>
          <c:extLst>
            <c:ext xmlns:c16="http://schemas.microsoft.com/office/drawing/2014/chart" uri="{C3380CC4-5D6E-409C-BE32-E72D297353CC}">
              <c16:uniqueId val="{00000000-479F-4C35-9AA1-E0941D1EC1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79F-4C35-9AA1-E0941D1EC1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47.68</c:v>
                </c:pt>
                <c:pt idx="1">
                  <c:v>49.16</c:v>
                </c:pt>
                <c:pt idx="2">
                  <c:v>50.34</c:v>
                </c:pt>
                <c:pt idx="3">
                  <c:v>51.52</c:v>
                </c:pt>
                <c:pt idx="4">
                  <c:v>51.86</c:v>
                </c:pt>
              </c:numCache>
            </c:numRef>
          </c:val>
          <c:extLst>
            <c:ext xmlns:c16="http://schemas.microsoft.com/office/drawing/2014/chart" uri="{C3380CC4-5D6E-409C-BE32-E72D297353CC}">
              <c16:uniqueId val="{00000000-E0A7-4262-809B-069C9B808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E0A7-4262-809B-069C9B808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10.3</c:v>
                </c:pt>
                <c:pt idx="1">
                  <c:v>9.83</c:v>
                </c:pt>
                <c:pt idx="2">
                  <c:v>10.37</c:v>
                </c:pt>
                <c:pt idx="3">
                  <c:v>12.42</c:v>
                </c:pt>
                <c:pt idx="4">
                  <c:v>12.24</c:v>
                </c:pt>
              </c:numCache>
            </c:numRef>
          </c:val>
          <c:extLst>
            <c:ext xmlns:c16="http://schemas.microsoft.com/office/drawing/2014/chart" uri="{C3380CC4-5D6E-409C-BE32-E72D297353CC}">
              <c16:uniqueId val="{00000000-934A-4479-841C-72CFEAF27B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934A-4479-841C-72CFEAF27B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0.43</c:v>
                </c:pt>
              </c:numCache>
            </c:numRef>
          </c:val>
          <c:extLst>
            <c:ext xmlns:c16="http://schemas.microsoft.com/office/drawing/2014/chart" uri="{C3380CC4-5D6E-409C-BE32-E72D297353CC}">
              <c16:uniqueId val="{00000000-DDC3-43EA-8284-428D274BE2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DDC3-43EA-8284-428D274BE2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236.37</c:v>
                </c:pt>
                <c:pt idx="1">
                  <c:v>277.83</c:v>
                </c:pt>
                <c:pt idx="2">
                  <c:v>308.93</c:v>
                </c:pt>
                <c:pt idx="3">
                  <c:v>348.69</c:v>
                </c:pt>
                <c:pt idx="4">
                  <c:v>345.2</c:v>
                </c:pt>
              </c:numCache>
            </c:numRef>
          </c:val>
          <c:extLst>
            <c:ext xmlns:c16="http://schemas.microsoft.com/office/drawing/2014/chart" uri="{C3380CC4-5D6E-409C-BE32-E72D297353CC}">
              <c16:uniqueId val="{00000000-D291-4201-9C52-2E6EAC6930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291-4201-9C52-2E6EAC6930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960.49</c:v>
                </c:pt>
                <c:pt idx="1">
                  <c:v>932.49</c:v>
                </c:pt>
                <c:pt idx="2">
                  <c:v>911.94</c:v>
                </c:pt>
                <c:pt idx="3">
                  <c:v>860.11</c:v>
                </c:pt>
                <c:pt idx="4">
                  <c:v>948.26</c:v>
                </c:pt>
              </c:numCache>
            </c:numRef>
          </c:val>
          <c:extLst>
            <c:ext xmlns:c16="http://schemas.microsoft.com/office/drawing/2014/chart" uri="{C3380CC4-5D6E-409C-BE32-E72D297353CC}">
              <c16:uniqueId val="{00000000-AFB3-48D1-BE48-C3BB562278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AFB3-48D1-BE48-C3BB562278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82.89</c:v>
                </c:pt>
                <c:pt idx="1">
                  <c:v>82.11</c:v>
                </c:pt>
                <c:pt idx="2">
                  <c:v>74.09</c:v>
                </c:pt>
                <c:pt idx="3">
                  <c:v>85.91</c:v>
                </c:pt>
                <c:pt idx="4">
                  <c:v>65.59</c:v>
                </c:pt>
              </c:numCache>
            </c:numRef>
          </c:val>
          <c:extLst>
            <c:ext xmlns:c16="http://schemas.microsoft.com/office/drawing/2014/chart" uri="{C3380CC4-5D6E-409C-BE32-E72D297353CC}">
              <c16:uniqueId val="{00000000-A79B-4333-BFA0-E56FF5EF22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79B-4333-BFA0-E56FF5EF22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157.24</c:v>
                </c:pt>
                <c:pt idx="1">
                  <c:v>160.37</c:v>
                </c:pt>
                <c:pt idx="2">
                  <c:v>172.88</c:v>
                </c:pt>
                <c:pt idx="3">
                  <c:v>153.09</c:v>
                </c:pt>
                <c:pt idx="4">
                  <c:v>199.38</c:v>
                </c:pt>
              </c:numCache>
            </c:numRef>
          </c:val>
          <c:extLst>
            <c:ext xmlns:c16="http://schemas.microsoft.com/office/drawing/2014/chart" uri="{C3380CC4-5D6E-409C-BE32-E72D297353CC}">
              <c16:uniqueId val="{00000000-3409-4A30-ABCA-0E32D22A25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3409-4A30-ABCA-0E32D22A25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4" zoomScale="120" zoomScaleNormal="12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あさぎり町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14554</v>
      </c>
      <c r="AM8" s="69"/>
      <c r="AN8" s="69"/>
      <c r="AO8" s="69"/>
      <c r="AP8" s="69"/>
      <c r="AQ8" s="69"/>
      <c r="AR8" s="69"/>
      <c r="AS8" s="69"/>
      <c r="AT8" s="37">
        <f>データ!$S$6</f>
        <v>159.56</v>
      </c>
      <c r="AU8" s="38"/>
      <c r="AV8" s="38"/>
      <c r="AW8" s="38"/>
      <c r="AX8" s="38"/>
      <c r="AY8" s="38"/>
      <c r="AZ8" s="38"/>
      <c r="BA8" s="38"/>
      <c r="BB8" s="58">
        <f>データ!$T$6</f>
        <v>91.21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62.79</v>
      </c>
      <c r="J10" s="38"/>
      <c r="K10" s="38"/>
      <c r="L10" s="38"/>
      <c r="M10" s="38"/>
      <c r="N10" s="38"/>
      <c r="O10" s="68"/>
      <c r="P10" s="58">
        <f>データ!$P$6</f>
        <v>95.05</v>
      </c>
      <c r="Q10" s="58"/>
      <c r="R10" s="58"/>
      <c r="S10" s="58"/>
      <c r="T10" s="58"/>
      <c r="U10" s="58"/>
      <c r="V10" s="58"/>
      <c r="W10" s="69">
        <f>データ!$Q$6</f>
        <v>2728</v>
      </c>
      <c r="X10" s="69"/>
      <c r="Y10" s="69"/>
      <c r="Z10" s="69"/>
      <c r="AA10" s="69"/>
      <c r="AB10" s="69"/>
      <c r="AC10" s="69"/>
      <c r="AD10" s="2"/>
      <c r="AE10" s="2"/>
      <c r="AF10" s="2"/>
      <c r="AG10" s="2"/>
      <c r="AH10" s="2"/>
      <c r="AI10" s="2"/>
      <c r="AJ10" s="2"/>
      <c r="AK10" s="2"/>
      <c r="AL10" s="69">
        <f>データ!$U$6</f>
        <v>13721</v>
      </c>
      <c r="AM10" s="69"/>
      <c r="AN10" s="69"/>
      <c r="AO10" s="69"/>
      <c r="AP10" s="69"/>
      <c r="AQ10" s="69"/>
      <c r="AR10" s="69"/>
      <c r="AS10" s="69"/>
      <c r="AT10" s="37">
        <f>データ!$V$6</f>
        <v>47.63</v>
      </c>
      <c r="AU10" s="38"/>
      <c r="AV10" s="38"/>
      <c r="AW10" s="38"/>
      <c r="AX10" s="38"/>
      <c r="AY10" s="38"/>
      <c r="AZ10" s="38"/>
      <c r="BA10" s="38"/>
      <c r="BB10" s="58">
        <f>データ!$W$6</f>
        <v>288.07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ooZu2VXa3oTrgvxoPjhwtxsVj2cQZuOaENt0dgqAIsK6XSs2FG0N7m1Scn0kisSoSC8YdsIKhnvM8L0TA8Vwg==" saltValue="CSa4woxxMlWSbvOllxdZ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435147</v>
      </c>
      <c r="D6" s="20">
        <f t="shared" si="3"/>
        <v>46</v>
      </c>
      <c r="E6" s="20">
        <f t="shared" si="3"/>
        <v>1</v>
      </c>
      <c r="F6" s="20">
        <f t="shared" si="3"/>
        <v>0</v>
      </c>
      <c r="G6" s="20">
        <f t="shared" si="3"/>
        <v>1</v>
      </c>
      <c r="H6" s="20" t="str">
        <f t="shared" si="3"/>
        <v>熊本県　あさぎり町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62.79</v>
      </c>
      <c r="P6" s="21">
        <f t="shared" si="3"/>
        <v>95.05</v>
      </c>
      <c r="Q6" s="21">
        <f t="shared" si="3"/>
        <v>2728</v>
      </c>
      <c r="R6" s="21">
        <f t="shared" si="3"/>
        <v>14554</v>
      </c>
      <c r="S6" s="21">
        <f t="shared" si="3"/>
        <v>159.56</v>
      </c>
      <c r="T6" s="21">
        <f t="shared" si="3"/>
        <v>91.21</v>
      </c>
      <c r="U6" s="21">
        <f t="shared" si="3"/>
        <v>13721</v>
      </c>
      <c r="V6" s="21">
        <f t="shared" si="3"/>
        <v>47.63</v>
      </c>
      <c r="W6" s="21">
        <f t="shared" si="3"/>
        <v>288.07</v>
      </c>
      <c r="X6" s="22">
        <f>IF(X7="",NA(),X7)</f>
        <v>119.54</v>
      </c>
      <c r="Y6" s="22">
        <f t="shared" ref="Y6:AG6" si="4">IF(Y7="",NA(),Y7)</f>
        <v>117.22</v>
      </c>
      <c r="Z6" s="22">
        <f t="shared" si="4"/>
        <v>107.86</v>
      </c>
      <c r="AA6" s="22">
        <f t="shared" si="4"/>
        <v>119.8</v>
      </c>
      <c r="AB6" s="22">
        <f t="shared" si="4"/>
        <v>99.8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2">
        <f t="shared" si="5"/>
        <v>0.43</v>
      </c>
      <c r="AN6" s="22">
        <f t="shared" si="5"/>
        <v>7.48</v>
      </c>
      <c r="AO6" s="22">
        <f t="shared" si="5"/>
        <v>11.94</v>
      </c>
      <c r="AP6" s="22">
        <f t="shared" si="5"/>
        <v>11</v>
      </c>
      <c r="AQ6" s="22">
        <f t="shared" si="5"/>
        <v>8.86</v>
      </c>
      <c r="AR6" s="22">
        <f t="shared" si="5"/>
        <v>7.65</v>
      </c>
      <c r="AS6" s="21" t="str">
        <f>IF(AS7="","",IF(AS7="-","【-】","【"&amp;SUBSTITUTE(TEXT(AS7,"#,##0.00"),"-","△")&amp;"】"))</f>
        <v>【1.34】</v>
      </c>
      <c r="AT6" s="22">
        <f>IF(AT7="",NA(),AT7)</f>
        <v>236.37</v>
      </c>
      <c r="AU6" s="22">
        <f t="shared" ref="AU6:BC6" si="6">IF(AU7="",NA(),AU7)</f>
        <v>277.83</v>
      </c>
      <c r="AV6" s="22">
        <f t="shared" si="6"/>
        <v>308.93</v>
      </c>
      <c r="AW6" s="22">
        <f t="shared" si="6"/>
        <v>348.69</v>
      </c>
      <c r="AX6" s="22">
        <f t="shared" si="6"/>
        <v>345.2</v>
      </c>
      <c r="AY6" s="22">
        <f t="shared" si="6"/>
        <v>359.7</v>
      </c>
      <c r="AZ6" s="22">
        <f t="shared" si="6"/>
        <v>362.93</v>
      </c>
      <c r="BA6" s="22">
        <f t="shared" si="6"/>
        <v>371.81</v>
      </c>
      <c r="BB6" s="22">
        <f t="shared" si="6"/>
        <v>384.23</v>
      </c>
      <c r="BC6" s="22">
        <f t="shared" si="6"/>
        <v>364.3</v>
      </c>
      <c r="BD6" s="21" t="str">
        <f>IF(BD7="","",IF(BD7="-","【-】","【"&amp;SUBSTITUTE(TEXT(BD7,"#,##0.00"),"-","△")&amp;"】"))</f>
        <v>【252.29】</v>
      </c>
      <c r="BE6" s="22">
        <f>IF(BE7="",NA(),BE7)</f>
        <v>960.49</v>
      </c>
      <c r="BF6" s="22">
        <f t="shared" ref="BF6:BN6" si="7">IF(BF7="",NA(),BF7)</f>
        <v>932.49</v>
      </c>
      <c r="BG6" s="22">
        <f t="shared" si="7"/>
        <v>911.94</v>
      </c>
      <c r="BH6" s="22">
        <f t="shared" si="7"/>
        <v>860.11</v>
      </c>
      <c r="BI6" s="22">
        <f t="shared" si="7"/>
        <v>948.26</v>
      </c>
      <c r="BJ6" s="22">
        <f t="shared" si="7"/>
        <v>447.01</v>
      </c>
      <c r="BK6" s="22">
        <f t="shared" si="7"/>
        <v>439.05</v>
      </c>
      <c r="BL6" s="22">
        <f t="shared" si="7"/>
        <v>465.85</v>
      </c>
      <c r="BM6" s="22">
        <f t="shared" si="7"/>
        <v>439.43</v>
      </c>
      <c r="BN6" s="22">
        <f t="shared" si="7"/>
        <v>438.41</v>
      </c>
      <c r="BO6" s="21" t="str">
        <f>IF(BO7="","",IF(BO7="-","【-】","【"&amp;SUBSTITUTE(TEXT(BO7,"#,##0.00"),"-","△")&amp;"】"))</f>
        <v>【268.07】</v>
      </c>
      <c r="BP6" s="22">
        <f>IF(BP7="",NA(),BP7)</f>
        <v>82.89</v>
      </c>
      <c r="BQ6" s="22">
        <f t="shared" ref="BQ6:BY6" si="8">IF(BQ7="",NA(),BQ7)</f>
        <v>82.11</v>
      </c>
      <c r="BR6" s="22">
        <f t="shared" si="8"/>
        <v>74.09</v>
      </c>
      <c r="BS6" s="22">
        <f t="shared" si="8"/>
        <v>85.91</v>
      </c>
      <c r="BT6" s="22">
        <f t="shared" si="8"/>
        <v>65.59</v>
      </c>
      <c r="BU6" s="22">
        <f t="shared" si="8"/>
        <v>95.81</v>
      </c>
      <c r="BV6" s="22">
        <f t="shared" si="8"/>
        <v>95.26</v>
      </c>
      <c r="BW6" s="22">
        <f t="shared" si="8"/>
        <v>92.39</v>
      </c>
      <c r="BX6" s="22">
        <f t="shared" si="8"/>
        <v>94.41</v>
      </c>
      <c r="BY6" s="22">
        <f t="shared" si="8"/>
        <v>90.96</v>
      </c>
      <c r="BZ6" s="21" t="str">
        <f>IF(BZ7="","",IF(BZ7="-","【-】","【"&amp;SUBSTITUTE(TEXT(BZ7,"#,##0.00"),"-","△")&amp;"】"))</f>
        <v>【97.47】</v>
      </c>
      <c r="CA6" s="22">
        <f>IF(CA7="",NA(),CA7)</f>
        <v>157.24</v>
      </c>
      <c r="CB6" s="22">
        <f t="shared" ref="CB6:CJ6" si="9">IF(CB7="",NA(),CB7)</f>
        <v>160.37</v>
      </c>
      <c r="CC6" s="22">
        <f t="shared" si="9"/>
        <v>172.88</v>
      </c>
      <c r="CD6" s="22">
        <f t="shared" si="9"/>
        <v>153.09</v>
      </c>
      <c r="CE6" s="22">
        <f t="shared" si="9"/>
        <v>199.38</v>
      </c>
      <c r="CF6" s="22">
        <f t="shared" si="9"/>
        <v>189.58</v>
      </c>
      <c r="CG6" s="22">
        <f t="shared" si="9"/>
        <v>192.82</v>
      </c>
      <c r="CH6" s="22">
        <f t="shared" si="9"/>
        <v>192.98</v>
      </c>
      <c r="CI6" s="22">
        <f t="shared" si="9"/>
        <v>192.13</v>
      </c>
      <c r="CJ6" s="22">
        <f t="shared" si="9"/>
        <v>197.04</v>
      </c>
      <c r="CK6" s="21" t="str">
        <f>IF(CK7="","",IF(CK7="-","【-】","【"&amp;SUBSTITUTE(TEXT(CK7,"#,##0.00"),"-","△")&amp;"】"))</f>
        <v>【174.75】</v>
      </c>
      <c r="CL6" s="22">
        <f>IF(CL7="",NA(),CL7)</f>
        <v>73.459999999999994</v>
      </c>
      <c r="CM6" s="22">
        <f t="shared" ref="CM6:CU6" si="10">IF(CM7="",NA(),CM7)</f>
        <v>73.19</v>
      </c>
      <c r="CN6" s="22">
        <f t="shared" si="10"/>
        <v>76.16</v>
      </c>
      <c r="CO6" s="22">
        <f t="shared" si="10"/>
        <v>75.7</v>
      </c>
      <c r="CP6" s="22">
        <f t="shared" si="10"/>
        <v>73</v>
      </c>
      <c r="CQ6" s="22">
        <f t="shared" si="10"/>
        <v>55.22</v>
      </c>
      <c r="CR6" s="22">
        <f t="shared" si="10"/>
        <v>54.05</v>
      </c>
      <c r="CS6" s="22">
        <f t="shared" si="10"/>
        <v>54.43</v>
      </c>
      <c r="CT6" s="22">
        <f t="shared" si="10"/>
        <v>53.87</v>
      </c>
      <c r="CU6" s="22">
        <f t="shared" si="10"/>
        <v>54.49</v>
      </c>
      <c r="CV6" s="21" t="str">
        <f>IF(CV7="","",IF(CV7="-","【-】","【"&amp;SUBSTITUTE(TEXT(CV7,"#,##0.00"),"-","△")&amp;"】"))</f>
        <v>【59.97】</v>
      </c>
      <c r="CW6" s="22">
        <f>IF(CW7="",NA(),CW7)</f>
        <v>77.260000000000005</v>
      </c>
      <c r="CX6" s="22">
        <f t="shared" ref="CX6:DF6" si="11">IF(CX7="",NA(),CX7)</f>
        <v>75.27</v>
      </c>
      <c r="CY6" s="22">
        <f t="shared" si="11"/>
        <v>73.400000000000006</v>
      </c>
      <c r="CZ6" s="22">
        <f t="shared" si="11"/>
        <v>74.56</v>
      </c>
      <c r="DA6" s="22">
        <f t="shared" si="11"/>
        <v>75.52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47.68</v>
      </c>
      <c r="DI6" s="22">
        <f t="shared" ref="DI6:DQ6" si="12">IF(DI7="",NA(),DI7)</f>
        <v>49.16</v>
      </c>
      <c r="DJ6" s="22">
        <f t="shared" si="12"/>
        <v>50.34</v>
      </c>
      <c r="DK6" s="22">
        <f t="shared" si="12"/>
        <v>51.52</v>
      </c>
      <c r="DL6" s="22">
        <f t="shared" si="12"/>
        <v>51.86</v>
      </c>
      <c r="DM6" s="22">
        <f t="shared" si="12"/>
        <v>47.97</v>
      </c>
      <c r="DN6" s="22">
        <f t="shared" si="12"/>
        <v>49.12</v>
      </c>
      <c r="DO6" s="22">
        <f t="shared" si="12"/>
        <v>49.39</v>
      </c>
      <c r="DP6" s="22">
        <f t="shared" si="12"/>
        <v>50.75</v>
      </c>
      <c r="DQ6" s="22">
        <f t="shared" si="12"/>
        <v>51.72</v>
      </c>
      <c r="DR6" s="21" t="str">
        <f>IF(DR7="","",IF(DR7="-","【-】","【"&amp;SUBSTITUTE(TEXT(DR7,"#,##0.00"),"-","△")&amp;"】"))</f>
        <v>【51.51】</v>
      </c>
      <c r="DS6" s="22">
        <f>IF(DS7="",NA(),DS7)</f>
        <v>10.3</v>
      </c>
      <c r="DT6" s="22">
        <f t="shared" ref="DT6:EB6" si="13">IF(DT7="",NA(),DT7)</f>
        <v>9.83</v>
      </c>
      <c r="DU6" s="22">
        <f t="shared" si="13"/>
        <v>10.37</v>
      </c>
      <c r="DV6" s="22">
        <f t="shared" si="13"/>
        <v>12.42</v>
      </c>
      <c r="DW6" s="22">
        <f t="shared" si="13"/>
        <v>12.24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0.72</v>
      </c>
      <c r="EE6" s="22">
        <f t="shared" ref="EE6:EM6" si="14">IF(EE7="",NA(),EE7)</f>
        <v>0.72</v>
      </c>
      <c r="EF6" s="22">
        <f t="shared" si="14"/>
        <v>1.2</v>
      </c>
      <c r="EG6" s="22">
        <f t="shared" si="14"/>
        <v>0.57999999999999996</v>
      </c>
      <c r="EH6" s="22">
        <f t="shared" si="14"/>
        <v>1.57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435147</v>
      </c>
      <c r="D7" s="24">
        <v>46</v>
      </c>
      <c r="E7" s="24">
        <v>1</v>
      </c>
      <c r="F7" s="24">
        <v>0</v>
      </c>
      <c r="G7" s="24">
        <v>1</v>
      </c>
      <c r="H7" s="24" t="s">
        <v>93</v>
      </c>
      <c r="I7" s="24" t="s">
        <v>94</v>
      </c>
      <c r="J7" s="24" t="s">
        <v>95</v>
      </c>
      <c r="K7" s="24" t="s">
        <v>96</v>
      </c>
      <c r="L7" s="24" t="s">
        <v>97</v>
      </c>
      <c r="M7" s="24" t="s">
        <v>98</v>
      </c>
      <c r="N7" s="25" t="s">
        <v>99</v>
      </c>
      <c r="O7" s="25">
        <v>62.79</v>
      </c>
      <c r="P7" s="25">
        <v>95.05</v>
      </c>
      <c r="Q7" s="25">
        <v>2728</v>
      </c>
      <c r="R7" s="25">
        <v>14554</v>
      </c>
      <c r="S7" s="25">
        <v>159.56</v>
      </c>
      <c r="T7" s="25">
        <v>91.21</v>
      </c>
      <c r="U7" s="25">
        <v>13721</v>
      </c>
      <c r="V7" s="25">
        <v>47.63</v>
      </c>
      <c r="W7" s="25">
        <v>288.07</v>
      </c>
      <c r="X7" s="25">
        <v>119.54</v>
      </c>
      <c r="Y7" s="25">
        <v>117.22</v>
      </c>
      <c r="Z7" s="25">
        <v>107.86</v>
      </c>
      <c r="AA7" s="25">
        <v>119.8</v>
      </c>
      <c r="AB7" s="25">
        <v>99.8</v>
      </c>
      <c r="AC7" s="25">
        <v>108.76</v>
      </c>
      <c r="AD7" s="25">
        <v>108.46</v>
      </c>
      <c r="AE7" s="25">
        <v>109.02</v>
      </c>
      <c r="AF7" s="25">
        <v>107.81</v>
      </c>
      <c r="AG7" s="25">
        <v>107.21</v>
      </c>
      <c r="AH7" s="25">
        <v>108.7</v>
      </c>
      <c r="AI7" s="25">
        <v>0</v>
      </c>
      <c r="AJ7" s="25">
        <v>0</v>
      </c>
      <c r="AK7" s="25">
        <v>0</v>
      </c>
      <c r="AL7" s="25">
        <v>0</v>
      </c>
      <c r="AM7" s="25">
        <v>0.43</v>
      </c>
      <c r="AN7" s="25">
        <v>7.48</v>
      </c>
      <c r="AO7" s="25">
        <v>11.94</v>
      </c>
      <c r="AP7" s="25">
        <v>11</v>
      </c>
      <c r="AQ7" s="25">
        <v>8.86</v>
      </c>
      <c r="AR7" s="25">
        <v>7.65</v>
      </c>
      <c r="AS7" s="25">
        <v>1.34</v>
      </c>
      <c r="AT7" s="25">
        <v>236.37</v>
      </c>
      <c r="AU7" s="25">
        <v>277.83</v>
      </c>
      <c r="AV7" s="25">
        <v>308.93</v>
      </c>
      <c r="AW7" s="25">
        <v>348.69</v>
      </c>
      <c r="AX7" s="25">
        <v>345.2</v>
      </c>
      <c r="AY7" s="25">
        <v>359.7</v>
      </c>
      <c r="AZ7" s="25">
        <v>362.93</v>
      </c>
      <c r="BA7" s="25">
        <v>371.81</v>
      </c>
      <c r="BB7" s="25">
        <v>384.23</v>
      </c>
      <c r="BC7" s="25">
        <v>364.3</v>
      </c>
      <c r="BD7" s="25">
        <v>252.29</v>
      </c>
      <c r="BE7" s="25">
        <v>960.49</v>
      </c>
      <c r="BF7" s="25">
        <v>932.49</v>
      </c>
      <c r="BG7" s="25">
        <v>911.94</v>
      </c>
      <c r="BH7" s="25">
        <v>860.11</v>
      </c>
      <c r="BI7" s="25">
        <v>948.26</v>
      </c>
      <c r="BJ7" s="25">
        <v>447.01</v>
      </c>
      <c r="BK7" s="25">
        <v>439.05</v>
      </c>
      <c r="BL7" s="25">
        <v>465.85</v>
      </c>
      <c r="BM7" s="25">
        <v>439.43</v>
      </c>
      <c r="BN7" s="25">
        <v>438.41</v>
      </c>
      <c r="BO7" s="25">
        <v>268.07</v>
      </c>
      <c r="BP7" s="25">
        <v>82.89</v>
      </c>
      <c r="BQ7" s="25">
        <v>82.11</v>
      </c>
      <c r="BR7" s="25">
        <v>74.09</v>
      </c>
      <c r="BS7" s="25">
        <v>85.91</v>
      </c>
      <c r="BT7" s="25">
        <v>65.59</v>
      </c>
      <c r="BU7" s="25">
        <v>95.81</v>
      </c>
      <c r="BV7" s="25">
        <v>95.26</v>
      </c>
      <c r="BW7" s="25">
        <v>92.39</v>
      </c>
      <c r="BX7" s="25">
        <v>94.41</v>
      </c>
      <c r="BY7" s="25">
        <v>90.96</v>
      </c>
      <c r="BZ7" s="25">
        <v>97.47</v>
      </c>
      <c r="CA7" s="25">
        <v>157.24</v>
      </c>
      <c r="CB7" s="25">
        <v>160.37</v>
      </c>
      <c r="CC7" s="25">
        <v>172.88</v>
      </c>
      <c r="CD7" s="25">
        <v>153.09</v>
      </c>
      <c r="CE7" s="25">
        <v>199.38</v>
      </c>
      <c r="CF7" s="25">
        <v>189.58</v>
      </c>
      <c r="CG7" s="25">
        <v>192.82</v>
      </c>
      <c r="CH7" s="25">
        <v>192.98</v>
      </c>
      <c r="CI7" s="25">
        <v>192.13</v>
      </c>
      <c r="CJ7" s="25">
        <v>197.04</v>
      </c>
      <c r="CK7" s="25">
        <v>174.75</v>
      </c>
      <c r="CL7" s="25">
        <v>73.459999999999994</v>
      </c>
      <c r="CM7" s="25">
        <v>73.19</v>
      </c>
      <c r="CN7" s="25">
        <v>76.16</v>
      </c>
      <c r="CO7" s="25">
        <v>75.7</v>
      </c>
      <c r="CP7" s="25">
        <v>73</v>
      </c>
      <c r="CQ7" s="25">
        <v>55.22</v>
      </c>
      <c r="CR7" s="25">
        <v>54.05</v>
      </c>
      <c r="CS7" s="25">
        <v>54.43</v>
      </c>
      <c r="CT7" s="25">
        <v>53.87</v>
      </c>
      <c r="CU7" s="25">
        <v>54.49</v>
      </c>
      <c r="CV7" s="25">
        <v>59.97</v>
      </c>
      <c r="CW7" s="25">
        <v>77.260000000000005</v>
      </c>
      <c r="CX7" s="25">
        <v>75.27</v>
      </c>
      <c r="CY7" s="25">
        <v>73.400000000000006</v>
      </c>
      <c r="CZ7" s="25">
        <v>74.56</v>
      </c>
      <c r="DA7" s="25">
        <v>75.52</v>
      </c>
      <c r="DB7" s="25">
        <v>80.930000000000007</v>
      </c>
      <c r="DC7" s="25">
        <v>80.510000000000005</v>
      </c>
      <c r="DD7" s="25">
        <v>79.44</v>
      </c>
      <c r="DE7" s="25">
        <v>79.489999999999995</v>
      </c>
      <c r="DF7" s="25">
        <v>78.8</v>
      </c>
      <c r="DG7" s="25">
        <v>89.76</v>
      </c>
      <c r="DH7" s="25">
        <v>47.68</v>
      </c>
      <c r="DI7" s="25">
        <v>49.16</v>
      </c>
      <c r="DJ7" s="25">
        <v>50.34</v>
      </c>
      <c r="DK7" s="25">
        <v>51.52</v>
      </c>
      <c r="DL7" s="25">
        <v>51.86</v>
      </c>
      <c r="DM7" s="25">
        <v>47.97</v>
      </c>
      <c r="DN7" s="25">
        <v>49.12</v>
      </c>
      <c r="DO7" s="25">
        <v>49.39</v>
      </c>
      <c r="DP7" s="25">
        <v>50.75</v>
      </c>
      <c r="DQ7" s="25">
        <v>51.72</v>
      </c>
      <c r="DR7" s="25">
        <v>51.51</v>
      </c>
      <c r="DS7" s="25">
        <v>10.3</v>
      </c>
      <c r="DT7" s="25">
        <v>9.83</v>
      </c>
      <c r="DU7" s="25">
        <v>10.37</v>
      </c>
      <c r="DV7" s="25">
        <v>12.42</v>
      </c>
      <c r="DW7" s="25">
        <v>12.24</v>
      </c>
      <c r="DX7" s="25">
        <v>15.33</v>
      </c>
      <c r="DY7" s="25">
        <v>16.760000000000002</v>
      </c>
      <c r="DZ7" s="25">
        <v>18.57</v>
      </c>
      <c r="EA7" s="25">
        <v>21.14</v>
      </c>
      <c r="EB7" s="25">
        <v>22.12</v>
      </c>
      <c r="EC7" s="25">
        <v>23.75</v>
      </c>
      <c r="ED7" s="25">
        <v>0.72</v>
      </c>
      <c r="EE7" s="25">
        <v>0.72</v>
      </c>
      <c r="EF7" s="25">
        <v>1.2</v>
      </c>
      <c r="EG7" s="25">
        <v>0.57999999999999996</v>
      </c>
      <c r="EH7" s="25">
        <v>1.57</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2024-01-30T00:20:26Z</cp:lastPrinted>
  <dcterms:created xsi:type="dcterms:W3CDTF">2023-12-05T01:02:05Z</dcterms:created>
  <dcterms:modified xsi:type="dcterms:W3CDTF">2024-01-30T00:22:08Z</dcterms:modified>
  <cp:category/>
</cp:coreProperties>
</file>