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ata\data\環境衛生課 水道係\・調査回答、供覧\R5調査回答\県市町村課\"/>
    </mc:Choice>
  </mc:AlternateContent>
  <workbookProtection workbookAlgorithmName="SHA-512" workbookHashValue="vBOjc/NE0saLw3CCC75EBMSah5pcyCaV0TFBmpYfjbSaYGxsBvc6JZzIFeHKX2YQqzYDhLNQbOW71Qv6+1y7yA==" workbookSaltValue="vODUFpi3xvWdY9ESGUBpbw==" workbookSpinCount="100000" lockStructure="1"/>
  <bookViews>
    <workbookView xWindow="0" yWindow="0" windowWidth="19335" windowHeight="1090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<sst xmlns="http://schemas.openxmlformats.org/spreadsheetml/2006/main" count="228" uniqueCount="114">
  <si>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</si>
  <si>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</si>
  <si>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</si>
  <si>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</si>
  <si>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</si>
  <si>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</si>
  <si>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</si>
  <si>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</si>
  <si>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</si>
  <si>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</si>
  <si>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</si>
  <si>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</si>
  <si>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</si>
  <si>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</si>
  <si>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</si>
  <si>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</si>
  <si>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</si>
  <si>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</si>
  <si>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</si>
  <si>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</si>
  <si>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</si>
  <si>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</si>
  <si>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</si>
  <si>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</si>
  <si>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</si>
  <si>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</si>
  <si>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</si>
  <si>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</si>
  <si>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</si>
  <si>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</si>
  <si>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</si>
  <si>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</si>
  <si>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</si>
  <si>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</si>
  <si>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</si>
  <si>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</si>
  <si>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</si>
  <si>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</si>
  <si>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</si>
  <si>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</si>
  <si>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</si>
  <si>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</si>
  <si>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</si>
  <si>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</si>
  <si>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</si>
  <si>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</si>
  <si>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</si>
  <si>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</si>
  <si>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</si>
  <si>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</si>
  <si>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</si>
  <si>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</si>
  <si>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</si>
  <si>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</si>
  <si>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</si>
  <si>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</si>
  <si>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</si>
  <si>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</si>
  <si>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</si>
  <si>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</si>
  <si>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</si>
  <si>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</si>
  <si>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</si>
  <si>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</si>
  <si>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</si>
  <si>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</si>
  <si>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</si>
  <si>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</si>
  <si>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</si>
  <si>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</si>
  <si>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</si>
  <si>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</si>
  <si>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</si>
  <si>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</si>
  <si>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</si>
  <si>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</si>
  <si>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</si>
  <si>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</si>
  <si>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</si>
  <si>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</si>
  <si>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</si>
  <si>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</si>
  <si>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</si>
  <si>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</si>
  <si>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</si>
  <si>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</si>
  <si>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</si>
  <si>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</si>
  <si>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</si>
  <si>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</si>
  <si>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</si>
  <si>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</si>
  <si>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</si>
  <si>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甲佐町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</si>
  <si>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</si>
  <si>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</si>
  <si>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</si>
  <si>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</si>
  <si>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</si>
  <si>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</si>
  <si>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</si>
  <si>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</si>
  <si>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</si>
  <si>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</si>
  <si>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</si>
  <si>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</si>
  <si>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</si>
  <si>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</si>
  <si>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</si>
  <si>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</si>
  <si>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</si>
  <si>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平成31年4月の料金値上げにより経常収支比率の悪化は改善されましたが、物価高騰による費用の増加や企業債利率の上昇等、今後しばらくは費用の増加が見込まれます。
　このような厳しい状況の中、今後は令和３年度策定の「経営戦略」に基づき、アセットマネジメント等を活用した効率的かつ効果的な更新・投資の実施により、安定した経営基盤の強化を目指して事業運営を行っていきます。</t>
    <rPh sb="36" eb="40">
      <t>ブッカコウトウ</t>
    </rPh>
    <rPh sb="43" eb="45">
      <t>ヒヨウ</t>
    </rPh>
    <rPh sb="46" eb="48">
      <t>ゾウカ</t>
    </rPh>
    <rPh sb="49" eb="51">
      <t>キギョウ</t>
    </rPh>
    <rPh sb="51" eb="52">
      <t>サイ</t>
    </rPh>
    <rPh sb="52" eb="54">
      <t>リリツ</t>
    </rPh>
    <rPh sb="55" eb="57">
      <t>ジョウショウ</t>
    </rPh>
    <rPh sb="57" eb="58">
      <t>ナド</t>
    </rPh>
    <rPh sb="59" eb="61">
      <t>コンゴ</t>
    </rPh>
    <rPh sb="66" eb="68">
      <t>ヒヨウ</t>
    </rPh>
    <rPh sb="69" eb="71">
      <t>ゾウカ</t>
    </rPh>
    <rPh sb="72" eb="74">
      <t>ミコ</t>
    </rPh>
    <rPh sb="86" eb="87">
      <t>キビ</t>
    </rPh>
    <rPh sb="92" eb="93">
      <t>ナカ</t>
    </rPh>
    <rPh sb="94" eb="96">
      <t>コンゴ</t>
    </rPh>
    <phoneticPr fontId="4"/>
  </si>
  <si>
    <t>①経常収支比率は、類似団体平均を下回っています。令和元年度の料金改定により経営状況は改善しましたが、物価高騰等により業績が低下しています。
③流動比率は、類似団体平均を下回っていますが、約170％あり、短期的な支払い能力については問題ありません。
④企業債残高対給水収益比率は、類似団体を上回っています。収益に見合った企業債の借入により徐々に減少させていきます。
⑤料金回収率は、類似団体の平均を上回っている状況です。今後もさらなる向上に努めていきます。
⑥給水原価は、滅菌のみの浄水で済む地下水を使用しているため類似団体平均を大きく下回っていますが、今後、物価高騰により増加していくことが予想されます。
⑦施設利用率は、類似団体平均より高い値で推移しています。これは有収率の低さも要因として挙げられますので、今後、徐々に低下していくことが予想されます。
⑧有収率は、類似団体平均値より低い状況であり、低下傾向となってます。耐用年数を過ぎた老朽管からの漏水が大きな要因として挙げられますので、計画的な更新により有収率の向上を図っていきます。</t>
    <rPh sb="42" eb="44">
      <t>カイゼン</t>
    </rPh>
    <rPh sb="50" eb="52">
      <t>ブッカ</t>
    </rPh>
    <rPh sb="52" eb="54">
      <t>コウトウ</t>
    </rPh>
    <rPh sb="54" eb="55">
      <t>トウ</t>
    </rPh>
    <rPh sb="58" eb="60">
      <t>ギョウセキ</t>
    </rPh>
    <rPh sb="61" eb="63">
      <t>テイカ</t>
    </rPh>
    <rPh sb="139" eb="141">
      <t>ルイジ</t>
    </rPh>
    <rPh sb="141" eb="143">
      <t>ダンタイ</t>
    </rPh>
    <rPh sb="144" eb="146">
      <t>ウワマワ</t>
    </rPh>
    <rPh sb="152" eb="154">
      <t>シュウエキ</t>
    </rPh>
    <rPh sb="155" eb="157">
      <t>ミア</t>
    </rPh>
    <rPh sb="163" eb="165">
      <t>カリイレ</t>
    </rPh>
    <rPh sb="168" eb="170">
      <t>ジョジョ</t>
    </rPh>
    <rPh sb="171" eb="173">
      <t>ゲンショウ</t>
    </rPh>
    <rPh sb="281" eb="283">
      <t>コウトウ</t>
    </rPh>
    <rPh sb="286" eb="288">
      <t>ゾウカ</t>
    </rPh>
    <rPh sb="401" eb="403">
      <t>テイカ</t>
    </rPh>
    <rPh sb="403" eb="405">
      <t>ケイコウ</t>
    </rPh>
    <rPh sb="455" eb="457">
      <t>ユウシュウ</t>
    </rPh>
    <phoneticPr fontId="4"/>
  </si>
  <si>
    <t>①有形固定資産減価償却率は、概ね類似団体と同様の数値で推移しています。適切な施設の更新時期を設定し、計画的な更新を行っていく必要があります。
②管路経年化率は、類似団体平均を大きく上回っています。重要度・緊急度を見極めながら老朽管更新を進めていく必要があります。
③管路更新率は、類似団体と概ね同じ傾向となっています。その他の老朽施設の更新と並行して老朽管の更新も計画的に実施していく必要があります。</t>
    <rPh sb="140" eb="142">
      <t>ルイジ</t>
    </rPh>
    <rPh sb="142" eb="144">
      <t>ダンタイ</t>
    </rPh>
    <rPh sb="145" eb="146">
      <t>オオム</t>
    </rPh>
    <rPh sb="147" eb="148">
      <t>オナ</t>
    </rPh>
    <rPh sb="149" eb="151">
      <t>ケイコウ</t>
    </rPh>
    <rPh sb="161" eb="162">
      <t>タ</t>
    </rPh>
    <rPh sb="163" eb="165">
      <t>ロウキュウ</t>
    </rPh>
    <rPh sb="165" eb="167">
      <t>シセツ</t>
    </rPh>
    <rPh sb="168" eb="170">
      <t>コウシン</t>
    </rPh>
    <rPh sb="171" eb="173">
      <t>ヘイコウ</t>
    </rPh>
    <rPh sb="175" eb="177">
      <t>ロウキュウ</t>
    </rPh>
    <rPh sb="177" eb="178">
      <t>カン</t>
    </rPh>
    <rPh sb="179" eb="181">
      <t>コウシン</t>
    </rPh>
    <rPh sb="182" eb="185">
      <t>ケイカクテキ</t>
    </rPh>
    <rPh sb="186" eb="188">
      <t>ジッシ</t>
    </rPh>
    <rPh sb="192" eb="1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</si>
</sst>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2.72</c:v>
                </c:pt>
                <c:pt idx="1">
                  <c:v>0.23</c:v>
                </c:pt>
                <c:pt idx="2">
                  <c:v>1.63</c:v>
                </c:pt>
                <c:pt idx="3">
                  <c:v>0.59</c:v>
                </c:pt>
                <c:pt idx="4">
                  <c:v>0.67</c:v>
                </c:pt>
              </c:numCache>
            </c:numRef>
          </c:val>
          <c:extLst>
            <c:ext xmlns:c16="http://schemas.microsoft.com/office/drawing/2014/chart" uri="{C3380CC4-5D6E-409C-BE32-E72D297353CC}">
              <c16:uniqueId val="{00000000-B110-484B-BF8F-FDD8BD27ABD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B110-484B-BF8F-FDD8BD27ABD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72.930000000000007</c:v>
                </c:pt>
                <c:pt idx="1">
                  <c:v>71.88</c:v>
                </c:pt>
                <c:pt idx="2">
                  <c:v>74.760000000000005</c:v>
                </c:pt>
                <c:pt idx="3">
                  <c:v>75.540000000000006</c:v>
                </c:pt>
                <c:pt idx="4">
                  <c:v>75.08</c:v>
                </c:pt>
              </c:numCache>
            </c:numRef>
          </c:val>
          <c:extLst>
            <c:ext xmlns:c16="http://schemas.microsoft.com/office/drawing/2014/chart" uri="{C3380CC4-5D6E-409C-BE32-E72D297353CC}">
              <c16:uniqueId val="{00000000-5255-402E-B229-3E63C446C65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5255-402E-B229-3E63C446C65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76.3</c:v>
                </c:pt>
                <c:pt idx="1">
                  <c:v>76.099999999999994</c:v>
                </c:pt>
                <c:pt idx="2">
                  <c:v>74.2</c:v>
                </c:pt>
                <c:pt idx="3">
                  <c:v>73.400000000000006</c:v>
                </c:pt>
                <c:pt idx="4">
                  <c:v>74.099999999999994</c:v>
                </c:pt>
              </c:numCache>
            </c:numRef>
          </c:val>
          <c:extLst>
            <c:ext xmlns:c16="http://schemas.microsoft.com/office/drawing/2014/chart" uri="{C3380CC4-5D6E-409C-BE32-E72D297353CC}">
              <c16:uniqueId val="{00000000-4239-492D-83EB-A31C25AAE5A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4239-492D-83EB-A31C25AAE5A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92.3</c:v>
                </c:pt>
                <c:pt idx="1">
                  <c:v>101.98</c:v>
                </c:pt>
                <c:pt idx="2">
                  <c:v>102.55</c:v>
                </c:pt>
                <c:pt idx="3">
                  <c:v>104.24</c:v>
                </c:pt>
                <c:pt idx="4">
                  <c:v>101.06</c:v>
                </c:pt>
              </c:numCache>
            </c:numRef>
          </c:val>
          <c:extLst>
            <c:ext xmlns:c16="http://schemas.microsoft.com/office/drawing/2014/chart" uri="{C3380CC4-5D6E-409C-BE32-E72D297353CC}">
              <c16:uniqueId val="{00000000-4591-4B90-8882-A3B4245BC9D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4591-4B90-8882-A3B4245BC9D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43.25</c:v>
                </c:pt>
                <c:pt idx="1">
                  <c:v>45.33</c:v>
                </c:pt>
                <c:pt idx="2">
                  <c:v>43.24</c:v>
                </c:pt>
                <c:pt idx="3">
                  <c:v>44.32</c:v>
                </c:pt>
                <c:pt idx="4">
                  <c:v>45.14</c:v>
                </c:pt>
              </c:numCache>
            </c:numRef>
          </c:val>
          <c:extLst>
            <c:ext xmlns:c16="http://schemas.microsoft.com/office/drawing/2014/chart" uri="{C3380CC4-5D6E-409C-BE32-E72D297353CC}">
              <c16:uniqueId val="{00000000-91AF-4F10-B2ED-06CFBD99C5E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91AF-4F10-B2ED-06CFBD99C5E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39.1</c:v>
                </c:pt>
                <c:pt idx="1">
                  <c:v>38.93</c:v>
                </c:pt>
                <c:pt idx="2">
                  <c:v>37.25</c:v>
                </c:pt>
                <c:pt idx="3">
                  <c:v>39.409999999999997</c:v>
                </c:pt>
                <c:pt idx="4">
                  <c:v>40.799999999999997</c:v>
                </c:pt>
              </c:numCache>
            </c:numRef>
          </c:val>
          <c:extLst>
            <c:ext xmlns:c16="http://schemas.microsoft.com/office/drawing/2014/chart" uri="{C3380CC4-5D6E-409C-BE32-E72D297353CC}">
              <c16:uniqueId val="{00000000-FFD5-41E9-8540-D56C43EAED1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FFD5-41E9-8540-D56C43EAED1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AB-4BB9-92F6-E3563537232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2AAB-4BB9-92F6-E3563537232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129.43</c:v>
                </c:pt>
                <c:pt idx="1">
                  <c:v>139.81</c:v>
                </c:pt>
                <c:pt idx="2">
                  <c:v>206.25</c:v>
                </c:pt>
                <c:pt idx="3">
                  <c:v>202</c:v>
                </c:pt>
                <c:pt idx="4">
                  <c:v>171.98</c:v>
                </c:pt>
              </c:numCache>
            </c:numRef>
          </c:val>
          <c:extLst>
            <c:ext xmlns:c16="http://schemas.microsoft.com/office/drawing/2014/chart" uri="{C3380CC4-5D6E-409C-BE32-E72D297353CC}">
              <c16:uniqueId val="{00000000-0D61-4EA0-A7F3-20755D6682B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0D61-4EA0-A7F3-20755D6682B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745.4</c:v>
                </c:pt>
                <c:pt idx="1">
                  <c:v>707.86</c:v>
                </c:pt>
                <c:pt idx="2">
                  <c:v>804.25</c:v>
                </c:pt>
                <c:pt idx="3">
                  <c:v>765.08</c:v>
                </c:pt>
                <c:pt idx="4">
                  <c:v>716.9</c:v>
                </c:pt>
              </c:numCache>
            </c:numRef>
          </c:val>
          <c:extLst>
            <c:ext xmlns:c16="http://schemas.microsoft.com/office/drawing/2014/chart" uri="{C3380CC4-5D6E-409C-BE32-E72D297353CC}">
              <c16:uniqueId val="{00000000-F7A9-43FC-A0BB-C43C9C41D4F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F7A9-43FC-A0BB-C43C9C41D4F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90.13</c:v>
                </c:pt>
                <c:pt idx="1">
                  <c:v>101.3</c:v>
                </c:pt>
                <c:pt idx="2">
                  <c:v>102.05</c:v>
                </c:pt>
                <c:pt idx="3">
                  <c:v>103.83</c:v>
                </c:pt>
                <c:pt idx="4">
                  <c:v>100.43</c:v>
                </c:pt>
              </c:numCache>
            </c:numRef>
          </c:val>
          <c:extLst>
            <c:ext xmlns:c16="http://schemas.microsoft.com/office/drawing/2014/chart" uri="{C3380CC4-5D6E-409C-BE32-E72D297353CC}">
              <c16:uniqueId val="{00000000-BCDE-454A-82C1-6EE86FE4D74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BCDE-454A-82C1-6EE86FE4D74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152.80000000000001</c:v>
                </c:pt>
                <c:pt idx="1">
                  <c:v>149.33000000000001</c:v>
                </c:pt>
                <c:pt idx="2">
                  <c:v>148.97</c:v>
                </c:pt>
                <c:pt idx="3">
                  <c:v>146.68</c:v>
                </c:pt>
                <c:pt idx="4">
                  <c:v>152.22</c:v>
                </c:pt>
              </c:numCache>
            </c:numRef>
          </c:val>
          <c:extLst>
            <c:ext xmlns:c16="http://schemas.microsoft.com/office/drawing/2014/chart" uri="{C3380CC4-5D6E-409C-BE32-E72D297353CC}">
              <c16:uniqueId val="{00000000-E329-45E6-B50F-FC72251D8CC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E329-45E6-B50F-FC72251D8CC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5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熊本県　甲佐町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10273</v>
      </c>
      <c r="AM8" s="66"/>
      <c r="AN8" s="66"/>
      <c r="AO8" s="66"/>
      <c r="AP8" s="66"/>
      <c r="AQ8" s="66"/>
      <c r="AR8" s="66"/>
      <c r="AS8" s="66"/>
      <c r="AT8" s="37">
        <f>データ!$S$6</f>
        <v>57.93</v>
      </c>
      <c r="AU8" s="38"/>
      <c r="AV8" s="38"/>
      <c r="AW8" s="38"/>
      <c r="AX8" s="38"/>
      <c r="AY8" s="38"/>
      <c r="AZ8" s="38"/>
      <c r="BA8" s="38"/>
      <c r="BB8" s="55">
        <f>データ!$T$6</f>
        <v>177.33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41.02</v>
      </c>
      <c r="J10" s="38"/>
      <c r="K10" s="38"/>
      <c r="L10" s="38"/>
      <c r="M10" s="38"/>
      <c r="N10" s="38"/>
      <c r="O10" s="65"/>
      <c r="P10" s="55">
        <f>データ!$P$6</f>
        <v>80.510000000000005</v>
      </c>
      <c r="Q10" s="55"/>
      <c r="R10" s="55"/>
      <c r="S10" s="55"/>
      <c r="T10" s="55"/>
      <c r="U10" s="55"/>
      <c r="V10" s="55"/>
      <c r="W10" s="66">
        <f>データ!$Q$6</f>
        <v>3102</v>
      </c>
      <c r="X10" s="66"/>
      <c r="Y10" s="66"/>
      <c r="Z10" s="66"/>
      <c r="AA10" s="66"/>
      <c r="AB10" s="66"/>
      <c r="AC10" s="66"/>
      <c r="AD10" s="2"/>
      <c r="AE10" s="2"/>
      <c r="AF10" s="2"/>
      <c r="AG10" s="2"/>
      <c r="AH10" s="2"/>
      <c r="AI10" s="2"/>
      <c r="AJ10" s="2"/>
      <c r="AK10" s="2"/>
      <c r="AL10" s="66">
        <f>データ!$U$6</f>
        <v>8101</v>
      </c>
      <c r="AM10" s="66"/>
      <c r="AN10" s="66"/>
      <c r="AO10" s="66"/>
      <c r="AP10" s="66"/>
      <c r="AQ10" s="66"/>
      <c r="AR10" s="66"/>
      <c r="AS10" s="66"/>
      <c r="AT10" s="37">
        <f>データ!$V$6</f>
        <v>22.1</v>
      </c>
      <c r="AU10" s="38"/>
      <c r="AV10" s="38"/>
      <c r="AW10" s="38"/>
      <c r="AX10" s="38"/>
      <c r="AY10" s="38"/>
      <c r="AZ10" s="38"/>
      <c r="BA10" s="38"/>
      <c r="BB10" s="55">
        <f>データ!$W$6</f>
        <v>366.56</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SsOBHLgqNwIf5MX+Lgjq6PSxgIjnB4VS8ahQTx5rH34JvMU2jHOjPTORLTXKcxFM+dJOa9IhjSpcCvLLYOVc8g==" saltValue="RglqVP8Wme/oYrif9+lF/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434442</v>
      </c>
      <c r="D6" s="20">
        <f t="shared" si="3"/>
        <v>46</v>
      </c>
      <c r="E6" s="20">
        <f t="shared" si="3"/>
        <v>1</v>
      </c>
      <c r="F6" s="20">
        <f t="shared" si="3"/>
        <v>0</v>
      </c>
      <c r="G6" s="20">
        <f t="shared" si="3"/>
        <v>1</v>
      </c>
      <c r="H6" s="20" t="str">
        <f t="shared" si="3"/>
        <v>熊本県　甲佐町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41.02</v>
      </c>
      <c r="P6" s="21">
        <f t="shared" si="3"/>
        <v>80.510000000000005</v>
      </c>
      <c r="Q6" s="21">
        <f t="shared" si="3"/>
        <v>3102</v>
      </c>
      <c r="R6" s="21">
        <f t="shared" si="3"/>
        <v>10273</v>
      </c>
      <c r="S6" s="21">
        <f t="shared" si="3"/>
        <v>57.93</v>
      </c>
      <c r="T6" s="21">
        <f t="shared" si="3"/>
        <v>177.33</v>
      </c>
      <c r="U6" s="21">
        <f t="shared" si="3"/>
        <v>8101</v>
      </c>
      <c r="V6" s="21">
        <f t="shared" si="3"/>
        <v>22.1</v>
      </c>
      <c r="W6" s="21">
        <f t="shared" si="3"/>
        <v>366.56</v>
      </c>
      <c r="X6" s="22">
        <f>IF(X7="",NA(),X7)</f>
        <v>92.3</v>
      </c>
      <c r="Y6" s="22">
        <f t="shared" ref="Y6:AG6" si="4">IF(Y7="",NA(),Y7)</f>
        <v>101.98</v>
      </c>
      <c r="Z6" s="22">
        <f t="shared" si="4"/>
        <v>102.55</v>
      </c>
      <c r="AA6" s="22">
        <f t="shared" si="4"/>
        <v>104.24</v>
      </c>
      <c r="AB6" s="22">
        <f t="shared" si="4"/>
        <v>101.06</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129.43</v>
      </c>
      <c r="AU6" s="22">
        <f t="shared" ref="AU6:BC6" si="6">IF(AU7="",NA(),AU7)</f>
        <v>139.81</v>
      </c>
      <c r="AV6" s="22">
        <f t="shared" si="6"/>
        <v>206.25</v>
      </c>
      <c r="AW6" s="22">
        <f t="shared" si="6"/>
        <v>202</v>
      </c>
      <c r="AX6" s="22">
        <f t="shared" si="6"/>
        <v>171.98</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745.4</v>
      </c>
      <c r="BF6" s="22">
        <f t="shared" ref="BF6:BN6" si="7">IF(BF7="",NA(),BF7)</f>
        <v>707.86</v>
      </c>
      <c r="BG6" s="22">
        <f t="shared" si="7"/>
        <v>804.25</v>
      </c>
      <c r="BH6" s="22">
        <f t="shared" si="7"/>
        <v>765.08</v>
      </c>
      <c r="BI6" s="22">
        <f t="shared" si="7"/>
        <v>716.9</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90.13</v>
      </c>
      <c r="BQ6" s="22">
        <f t="shared" ref="BQ6:BY6" si="8">IF(BQ7="",NA(),BQ7)</f>
        <v>101.3</v>
      </c>
      <c r="BR6" s="22">
        <f t="shared" si="8"/>
        <v>102.05</v>
      </c>
      <c r="BS6" s="22">
        <f t="shared" si="8"/>
        <v>103.83</v>
      </c>
      <c r="BT6" s="22">
        <f t="shared" si="8"/>
        <v>100.43</v>
      </c>
      <c r="BU6" s="22">
        <f t="shared" si="8"/>
        <v>84.77</v>
      </c>
      <c r="BV6" s="22">
        <f t="shared" si="8"/>
        <v>87.11</v>
      </c>
      <c r="BW6" s="22">
        <f t="shared" si="8"/>
        <v>82.78</v>
      </c>
      <c r="BX6" s="22">
        <f t="shared" si="8"/>
        <v>84.82</v>
      </c>
      <c r="BY6" s="22">
        <f t="shared" si="8"/>
        <v>82.29</v>
      </c>
      <c r="BZ6" s="21" t="str">
        <f>IF(BZ7="","",IF(BZ7="-","【-】","【"&amp;SUBSTITUTE(TEXT(BZ7,"#,##0.00"),"-","△")&amp;"】"))</f>
        <v>【97.47】</v>
      </c>
      <c r="CA6" s="22">
        <f>IF(CA7="",NA(),CA7)</f>
        <v>152.80000000000001</v>
      </c>
      <c r="CB6" s="22">
        <f t="shared" ref="CB6:CJ6" si="9">IF(CB7="",NA(),CB7)</f>
        <v>149.33000000000001</v>
      </c>
      <c r="CC6" s="22">
        <f t="shared" si="9"/>
        <v>148.97</v>
      </c>
      <c r="CD6" s="22">
        <f t="shared" si="9"/>
        <v>146.68</v>
      </c>
      <c r="CE6" s="22">
        <f t="shared" si="9"/>
        <v>152.22</v>
      </c>
      <c r="CF6" s="22">
        <f t="shared" si="9"/>
        <v>227.27</v>
      </c>
      <c r="CG6" s="22">
        <f t="shared" si="9"/>
        <v>223.98</v>
      </c>
      <c r="CH6" s="22">
        <f t="shared" si="9"/>
        <v>225.09</v>
      </c>
      <c r="CI6" s="22">
        <f t="shared" si="9"/>
        <v>224.82</v>
      </c>
      <c r="CJ6" s="22">
        <f t="shared" si="9"/>
        <v>230.85</v>
      </c>
      <c r="CK6" s="21" t="str">
        <f>IF(CK7="","",IF(CK7="-","【-】","【"&amp;SUBSTITUTE(TEXT(CK7,"#,##0.00"),"-","△")&amp;"】"))</f>
        <v>【174.75】</v>
      </c>
      <c r="CL6" s="22">
        <f>IF(CL7="",NA(),CL7)</f>
        <v>72.930000000000007</v>
      </c>
      <c r="CM6" s="22">
        <f t="shared" ref="CM6:CU6" si="10">IF(CM7="",NA(),CM7)</f>
        <v>71.88</v>
      </c>
      <c r="CN6" s="22">
        <f t="shared" si="10"/>
        <v>74.760000000000005</v>
      </c>
      <c r="CO6" s="22">
        <f t="shared" si="10"/>
        <v>75.540000000000006</v>
      </c>
      <c r="CP6" s="22">
        <f t="shared" si="10"/>
        <v>75.08</v>
      </c>
      <c r="CQ6" s="22">
        <f t="shared" si="10"/>
        <v>50.29</v>
      </c>
      <c r="CR6" s="22">
        <f t="shared" si="10"/>
        <v>49.64</v>
      </c>
      <c r="CS6" s="22">
        <f t="shared" si="10"/>
        <v>49.38</v>
      </c>
      <c r="CT6" s="22">
        <f t="shared" si="10"/>
        <v>50.09</v>
      </c>
      <c r="CU6" s="22">
        <f t="shared" si="10"/>
        <v>50.1</v>
      </c>
      <c r="CV6" s="21" t="str">
        <f>IF(CV7="","",IF(CV7="-","【-】","【"&amp;SUBSTITUTE(TEXT(CV7,"#,##0.00"),"-","△")&amp;"】"))</f>
        <v>【59.97】</v>
      </c>
      <c r="CW6" s="22">
        <f>IF(CW7="",NA(),CW7)</f>
        <v>76.3</v>
      </c>
      <c r="CX6" s="22">
        <f t="shared" ref="CX6:DF6" si="11">IF(CX7="",NA(),CX7)</f>
        <v>76.099999999999994</v>
      </c>
      <c r="CY6" s="22">
        <f t="shared" si="11"/>
        <v>74.2</v>
      </c>
      <c r="CZ6" s="22">
        <f t="shared" si="11"/>
        <v>73.400000000000006</v>
      </c>
      <c r="DA6" s="22">
        <f t="shared" si="11"/>
        <v>74.099999999999994</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43.25</v>
      </c>
      <c r="DI6" s="22">
        <f t="shared" ref="DI6:DQ6" si="12">IF(DI7="",NA(),DI7)</f>
        <v>45.33</v>
      </c>
      <c r="DJ6" s="22">
        <f t="shared" si="12"/>
        <v>43.24</v>
      </c>
      <c r="DK6" s="22">
        <f t="shared" si="12"/>
        <v>44.32</v>
      </c>
      <c r="DL6" s="22">
        <f t="shared" si="12"/>
        <v>45.14</v>
      </c>
      <c r="DM6" s="22">
        <f t="shared" si="12"/>
        <v>45.85</v>
      </c>
      <c r="DN6" s="22">
        <f t="shared" si="12"/>
        <v>47.31</v>
      </c>
      <c r="DO6" s="22">
        <f t="shared" si="12"/>
        <v>47.5</v>
      </c>
      <c r="DP6" s="22">
        <f t="shared" si="12"/>
        <v>48.41</v>
      </c>
      <c r="DQ6" s="22">
        <f t="shared" si="12"/>
        <v>50.02</v>
      </c>
      <c r="DR6" s="21" t="str">
        <f>IF(DR7="","",IF(DR7="-","【-】","【"&amp;SUBSTITUTE(TEXT(DR7,"#,##0.00"),"-","△")&amp;"】"))</f>
        <v>【51.51】</v>
      </c>
      <c r="DS6" s="22">
        <f>IF(DS7="",NA(),DS7)</f>
        <v>39.1</v>
      </c>
      <c r="DT6" s="22">
        <f t="shared" ref="DT6:EB6" si="13">IF(DT7="",NA(),DT7)</f>
        <v>38.93</v>
      </c>
      <c r="DU6" s="22">
        <f t="shared" si="13"/>
        <v>37.25</v>
      </c>
      <c r="DV6" s="22">
        <f t="shared" si="13"/>
        <v>39.409999999999997</v>
      </c>
      <c r="DW6" s="22">
        <f t="shared" si="13"/>
        <v>40.799999999999997</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2.72</v>
      </c>
      <c r="EE6" s="22">
        <f t="shared" ref="EE6:EM6" si="14">IF(EE7="",NA(),EE7)</f>
        <v>0.23</v>
      </c>
      <c r="EF6" s="22">
        <f t="shared" si="14"/>
        <v>1.63</v>
      </c>
      <c r="EG6" s="22">
        <f t="shared" si="14"/>
        <v>0.59</v>
      </c>
      <c r="EH6" s="22">
        <f t="shared" si="14"/>
        <v>0.67</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x14ac:dyDescent="0.15">
      <c r="A7" s="15"/>
      <c r="B7" s="24">
        <v>2022</v>
      </c>
      <c r="C7" s="24">
        <v>434442</v>
      </c>
      <c r="D7" s="24">
        <v>46</v>
      </c>
      <c r="E7" s="24">
        <v>1</v>
      </c>
      <c r="F7" s="24">
        <v>0</v>
      </c>
      <c r="G7" s="24">
        <v>1</v>
      </c>
      <c r="H7" s="24" t="s">
        <v>93</v>
      </c>
      <c r="I7" s="24" t="s">
        <v>94</v>
      </c>
      <c r="J7" s="24" t="s">
        <v>95</v>
      </c>
      <c r="K7" s="24" t="s">
        <v>96</v>
      </c>
      <c r="L7" s="24" t="s">
        <v>97</v>
      </c>
      <c r="M7" s="24" t="s">
        <v>98</v>
      </c>
      <c r="N7" s="25" t="s">
        <v>99</v>
      </c>
      <c r="O7" s="25">
        <v>41.02</v>
      </c>
      <c r="P7" s="25">
        <v>80.510000000000005</v>
      </c>
      <c r="Q7" s="25">
        <v>3102</v>
      </c>
      <c r="R7" s="25">
        <v>10273</v>
      </c>
      <c r="S7" s="25">
        <v>57.93</v>
      </c>
      <c r="T7" s="25">
        <v>177.33</v>
      </c>
      <c r="U7" s="25">
        <v>8101</v>
      </c>
      <c r="V7" s="25">
        <v>22.1</v>
      </c>
      <c r="W7" s="25">
        <v>366.56</v>
      </c>
      <c r="X7" s="25">
        <v>92.3</v>
      </c>
      <c r="Y7" s="25">
        <v>101.98</v>
      </c>
      <c r="Z7" s="25">
        <v>102.55</v>
      </c>
      <c r="AA7" s="25">
        <v>104.24</v>
      </c>
      <c r="AB7" s="25">
        <v>101.06</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129.43</v>
      </c>
      <c r="AU7" s="25">
        <v>139.81</v>
      </c>
      <c r="AV7" s="25">
        <v>206.25</v>
      </c>
      <c r="AW7" s="25">
        <v>202</v>
      </c>
      <c r="AX7" s="25">
        <v>171.98</v>
      </c>
      <c r="AY7" s="25">
        <v>300.14</v>
      </c>
      <c r="AZ7" s="25">
        <v>301.04000000000002</v>
      </c>
      <c r="BA7" s="25">
        <v>305.08</v>
      </c>
      <c r="BB7" s="25">
        <v>305.33999999999997</v>
      </c>
      <c r="BC7" s="25">
        <v>310.01</v>
      </c>
      <c r="BD7" s="25">
        <v>252.29</v>
      </c>
      <c r="BE7" s="25">
        <v>745.4</v>
      </c>
      <c r="BF7" s="25">
        <v>707.86</v>
      </c>
      <c r="BG7" s="25">
        <v>804.25</v>
      </c>
      <c r="BH7" s="25">
        <v>765.08</v>
      </c>
      <c r="BI7" s="25">
        <v>716.9</v>
      </c>
      <c r="BJ7" s="25">
        <v>566.65</v>
      </c>
      <c r="BK7" s="25">
        <v>551.62</v>
      </c>
      <c r="BL7" s="25">
        <v>585.59</v>
      </c>
      <c r="BM7" s="25">
        <v>561.34</v>
      </c>
      <c r="BN7" s="25">
        <v>538.33000000000004</v>
      </c>
      <c r="BO7" s="25">
        <v>268.07</v>
      </c>
      <c r="BP7" s="25">
        <v>90.13</v>
      </c>
      <c r="BQ7" s="25">
        <v>101.3</v>
      </c>
      <c r="BR7" s="25">
        <v>102.05</v>
      </c>
      <c r="BS7" s="25">
        <v>103.83</v>
      </c>
      <c r="BT7" s="25">
        <v>100.43</v>
      </c>
      <c r="BU7" s="25">
        <v>84.77</v>
      </c>
      <c r="BV7" s="25">
        <v>87.11</v>
      </c>
      <c r="BW7" s="25">
        <v>82.78</v>
      </c>
      <c r="BX7" s="25">
        <v>84.82</v>
      </c>
      <c r="BY7" s="25">
        <v>82.29</v>
      </c>
      <c r="BZ7" s="25">
        <v>97.47</v>
      </c>
      <c r="CA7" s="25">
        <v>152.80000000000001</v>
      </c>
      <c r="CB7" s="25">
        <v>149.33000000000001</v>
      </c>
      <c r="CC7" s="25">
        <v>148.97</v>
      </c>
      <c r="CD7" s="25">
        <v>146.68</v>
      </c>
      <c r="CE7" s="25">
        <v>152.22</v>
      </c>
      <c r="CF7" s="25">
        <v>227.27</v>
      </c>
      <c r="CG7" s="25">
        <v>223.98</v>
      </c>
      <c r="CH7" s="25">
        <v>225.09</v>
      </c>
      <c r="CI7" s="25">
        <v>224.82</v>
      </c>
      <c r="CJ7" s="25">
        <v>230.85</v>
      </c>
      <c r="CK7" s="25">
        <v>174.75</v>
      </c>
      <c r="CL7" s="25">
        <v>72.930000000000007</v>
      </c>
      <c r="CM7" s="25">
        <v>71.88</v>
      </c>
      <c r="CN7" s="25">
        <v>74.760000000000005</v>
      </c>
      <c r="CO7" s="25">
        <v>75.540000000000006</v>
      </c>
      <c r="CP7" s="25">
        <v>75.08</v>
      </c>
      <c r="CQ7" s="25">
        <v>50.29</v>
      </c>
      <c r="CR7" s="25">
        <v>49.64</v>
      </c>
      <c r="CS7" s="25">
        <v>49.38</v>
      </c>
      <c r="CT7" s="25">
        <v>50.09</v>
      </c>
      <c r="CU7" s="25">
        <v>50.1</v>
      </c>
      <c r="CV7" s="25">
        <v>59.97</v>
      </c>
      <c r="CW7" s="25">
        <v>76.3</v>
      </c>
      <c r="CX7" s="25">
        <v>76.099999999999994</v>
      </c>
      <c r="CY7" s="25">
        <v>74.2</v>
      </c>
      <c r="CZ7" s="25">
        <v>73.400000000000006</v>
      </c>
      <c r="DA7" s="25">
        <v>74.099999999999994</v>
      </c>
      <c r="DB7" s="25">
        <v>77.73</v>
      </c>
      <c r="DC7" s="25">
        <v>78.09</v>
      </c>
      <c r="DD7" s="25">
        <v>78.010000000000005</v>
      </c>
      <c r="DE7" s="25">
        <v>77.599999999999994</v>
      </c>
      <c r="DF7" s="25">
        <v>77.3</v>
      </c>
      <c r="DG7" s="25">
        <v>89.76</v>
      </c>
      <c r="DH7" s="25">
        <v>43.25</v>
      </c>
      <c r="DI7" s="25">
        <v>45.33</v>
      </c>
      <c r="DJ7" s="25">
        <v>43.24</v>
      </c>
      <c r="DK7" s="25">
        <v>44.32</v>
      </c>
      <c r="DL7" s="25">
        <v>45.14</v>
      </c>
      <c r="DM7" s="25">
        <v>45.85</v>
      </c>
      <c r="DN7" s="25">
        <v>47.31</v>
      </c>
      <c r="DO7" s="25">
        <v>47.5</v>
      </c>
      <c r="DP7" s="25">
        <v>48.41</v>
      </c>
      <c r="DQ7" s="25">
        <v>50.02</v>
      </c>
      <c r="DR7" s="25">
        <v>51.51</v>
      </c>
      <c r="DS7" s="25">
        <v>39.1</v>
      </c>
      <c r="DT7" s="25">
        <v>38.93</v>
      </c>
      <c r="DU7" s="25">
        <v>37.25</v>
      </c>
      <c r="DV7" s="25">
        <v>39.409999999999997</v>
      </c>
      <c r="DW7" s="25">
        <v>40.799999999999997</v>
      </c>
      <c r="DX7" s="25">
        <v>14.13</v>
      </c>
      <c r="DY7" s="25">
        <v>16.77</v>
      </c>
      <c r="DZ7" s="25">
        <v>17.399999999999999</v>
      </c>
      <c r="EA7" s="25">
        <v>18.64</v>
      </c>
      <c r="EB7" s="25">
        <v>19.510000000000002</v>
      </c>
      <c r="EC7" s="25">
        <v>23.75</v>
      </c>
      <c r="ED7" s="25">
        <v>2.72</v>
      </c>
      <c r="EE7" s="25">
        <v>0.23</v>
      </c>
      <c r="EF7" s="25">
        <v>1.63</v>
      </c>
      <c r="EG7" s="25">
        <v>0.59</v>
      </c>
      <c r="EH7" s="25">
        <v>0.67</v>
      </c>
      <c r="EI7" s="25">
        <v>0.52</v>
      </c>
      <c r="EJ7" s="25">
        <v>0.47</v>
      </c>
      <c r="EK7" s="25">
        <v>0.4</v>
      </c>
      <c r="EL7" s="25">
        <v>0.36</v>
      </c>
      <c r="EM7" s="25">
        <v>0.56999999999999995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前田 大樹</cp:lastModifiedBy>
  <cp:lastPrinted>2024-01-26T10:42:40Z</cp:lastPrinted>
  <dcterms:created xsi:type="dcterms:W3CDTF">2023-12-05T01:02:01Z</dcterms:created>
  <dcterms:modified xsi:type="dcterms:W3CDTF">2024-01-31T02:51:15Z</dcterms:modified>
  <cp:category/>
</cp:coreProperties>
</file>