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a_utunomiya\Desktop\水道提出モノ\Ｒ０５\【1月31〆】公営企業に係る経営比較分析表（令和４年度決算）の分析等\提出\"/>
    </mc:Choice>
  </mc:AlternateContent>
  <xr:revisionPtr revIDLastSave="0" documentId="13_ncr:1_{EC9383E5-1974-412E-9A3E-2BB5FB44C030}" xr6:coauthVersionLast="45" xr6:coauthVersionMax="45" xr10:uidLastSave="{00000000-0000-0000-0000-000000000000}"/>
  <workbookProtection workbookAlgorithmName="SHA-512" workbookHashValue="a6b8eo95ZFnrKkYwUYJvaABny+2RWyI3LhbC4bHZJXO7I8kw6tIWqqRxEyNllzhtNhUpNDXf0GmRhwy4r6rP8Q==" workbookSaltValue="yKe7ijgxcInn/FbISoiI6g=="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H85" i="4"/>
  <c r="F85" i="4"/>
  <c r="BB10" i="4"/>
  <c r="AL10" i="4"/>
  <c r="I10" i="4"/>
  <c r="B10" i="4"/>
  <c r="BB8" i="4"/>
  <c r="AT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<sst xmlns="http://schemas.openxmlformats.org/spreadsheetml/2006/main" count="228" uniqueCount="114">
  <si>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</si>
  <si>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</si>
  <si>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</si>
  <si>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</si>
  <si>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</si>
  <si>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</si>
  <si>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</si>
  <si>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</si>
  <si>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</si>
  <si>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</si>
  <si>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</si>
  <si>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</si>
  <si>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</si>
  <si>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</si>
  <si>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</si>
  <si>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</si>
  <si>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</si>
  <si>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</si>
  <si>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</si>
  <si>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</si>
  <si>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</si>
  <si>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</si>
  <si>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</si>
  <si>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</si>
  <si>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</si>
  <si>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</si>
  <si>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</si>
  <si>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</si>
  <si>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</si>
  <si>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</si>
  <si>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</si>
  <si>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</si>
  <si>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</si>
  <si>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</si>
  <si>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</si>
  <si>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</si>
  <si>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</si>
  <si>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</si>
  <si>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</si>
  <si>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</si>
  <si>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</si>
  <si>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</si>
  <si>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</si>
  <si>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</si>
  <si>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</si>
  <si>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</si>
  <si>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</si>
  <si>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</si>
  <si>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</si>
  <si>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</si>
  <si>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</si>
  <si>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</si>
  <si>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</si>
  <si>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</si>
  <si>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</si>
  <si>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</si>
  <si>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</si>
  <si>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</si>
  <si>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</si>
  <si>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</si>
  <si>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</si>
  <si>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</si>
  <si>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</si>
  <si>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</si>
  <si>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</si>
  <si>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</si>
  <si>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</si>
  <si>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</si>
  <si>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</si>
  <si>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</si>
  <si>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</si>
  <si>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</si>
  <si>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</si>
  <si>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</si>
  <si>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</si>
  <si>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</si>
  <si>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</si>
  <si>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</si>
  <si>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</si>
  <si>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</si>
  <si>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</si>
  <si>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</si>
  <si>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</si>
  <si>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</si>
  <si>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</si>
  <si>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</si>
  <si>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</si>
  <si>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</si>
  <si>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</si>
  <si>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</si>
  <si>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</si>
  <si>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</si>
  <si>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</si>
  <si>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</si>
  <si>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</si>
  <si>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</si>
  <si>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</si>
  <si>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</si>
  <si>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</si>
  <si>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</si>
  <si>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</si>
  <si>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</si>
  <si>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</si>
  <si>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</si>
  <si>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</si>
  <si>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</si>
  <si>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</si>
  <si>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</si>
  <si>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</si>
  <si>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</si>
  <si>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</si>
  <si>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平均値よりも低い水準にあるものの上昇傾向であり、長期推計でも暫くはこの傾向が続く見込みである。この値が40～60％で推移するよう計画的な投資を行う必要がある。
②管路経年化率は、類似団体平均値を大きく下回っている状況である。平成20年代に更新工事を行ったことにより、管路経年化率は年々低下し、平成27年以降は概ねゼロに近い状態を維持できている。　　　　　　　　　　　　　　　　　　　　　③管路更新率は、平成20年代前半に高い管路更新率を達成しており、現状では老朽化した資産が非常に少ない状況にある。しかし、令和21年以降に更新のピークを迎えるため、耐用年数などを勘案して前倒しで更新するなど、投資の平準化を行っている。</t>
    <phoneticPr fontId="4"/>
  </si>
  <si>
    <t>①経常収支比率はR4決算で100%を下回り、単年度収支が赤字となった。予想されていたことだったので、R4から料金改定に向けて準備を進めてきており、R6.4に料金改定を実施することとしている。今後は改定による収益の増加だけに頼らず、より一層の経費節減に努め、健全経営を目指したい。
③流動比率は、全国及び類似団体平均値よりも高い水準にある状況であり、健全であると思われる。　　　　　　　　　　　　　　　　　　　　　④企業債残高対給水収益比率は、企業債の発行額を大幅に抑えたことにより、前年度に比べ低下しているが、全国平均値と比較すると非常に高い水準にある。今後も過度な企業債の発行を控え、給水収益とのバランスを取る必要がある。　          　
⑤料金回収率は100％を下回る結果となった。料金改定により、R6以降は適正な料金水準になると思われる。
⑥給水原価は、全国及び類似団体平均値を下回っている状況である。これは浄水場が無い等、水道施設に大幅な経費がかからないことが要因であるが、年々増加傾向なので、有収水量の確保に努めたい。　　　　　　　　
⑦施設利用率は、H29年度に上昇に転じた以後は全国及び類似団体平均値よりも高い水準で移行している状況である。今のところ、施設については有効に利用できている状況と思われる。　　　　
⑧有収率については、今年度は類似団体平均値を上回ることはできなかった。今後もより一層の有収率上昇に向け投資効率を考えながら事業を進める必要があると思われる。</t>
    <rPh sb="10" eb="12">
      <t>ケッサン</t>
    </rPh>
    <rPh sb="18" eb="20">
      <t>シタマワ</t>
    </rPh>
    <rPh sb="22" eb="25">
      <t>タンネンド</t>
    </rPh>
    <rPh sb="25" eb="27">
      <t>シュウシ</t>
    </rPh>
    <rPh sb="28" eb="30">
      <t>アカジ</t>
    </rPh>
    <rPh sb="35" eb="37">
      <t>ヨソウ</t>
    </rPh>
    <rPh sb="54" eb="58">
      <t>リョウキンカイテイ</t>
    </rPh>
    <rPh sb="59" eb="60">
      <t>ム</t>
    </rPh>
    <rPh sb="62" eb="64">
      <t>ジュンビ</t>
    </rPh>
    <rPh sb="65" eb="66">
      <t>スス</t>
    </rPh>
    <rPh sb="78" eb="82">
      <t>リョウキンカイテイ</t>
    </rPh>
    <rPh sb="83" eb="85">
      <t>ジッシ</t>
    </rPh>
    <rPh sb="95" eb="97">
      <t>コンゴ</t>
    </rPh>
    <rPh sb="98" eb="100">
      <t>カイテイ</t>
    </rPh>
    <rPh sb="103" eb="105">
      <t>シュウエキ</t>
    </rPh>
    <rPh sb="106" eb="108">
      <t>ゾウカ</t>
    </rPh>
    <rPh sb="111" eb="112">
      <t>タヨ</t>
    </rPh>
    <rPh sb="117" eb="119">
      <t>イッソウ</t>
    </rPh>
    <rPh sb="120" eb="122">
      <t>ケイヒ</t>
    </rPh>
    <rPh sb="122" eb="124">
      <t>セツゲン</t>
    </rPh>
    <rPh sb="125" eb="126">
      <t>ツト</t>
    </rPh>
    <rPh sb="128" eb="132">
      <t>ケンゼンケイエイ</t>
    </rPh>
    <rPh sb="133" eb="135">
      <t>メザ</t>
    </rPh>
    <rPh sb="229" eb="231">
      <t>オオハバ</t>
    </rPh>
    <rPh sb="241" eb="244">
      <t>ゼンネンド</t>
    </rPh>
    <rPh sb="245" eb="246">
      <t>クラ</t>
    </rPh>
    <rPh sb="247" eb="249">
      <t>テイカ</t>
    </rPh>
    <rPh sb="293" eb="295">
      <t>キュウスイ</t>
    </rPh>
    <rPh sb="295" eb="297">
      <t>シュウエキ</t>
    </rPh>
    <rPh sb="304" eb="305">
      <t>ト</t>
    </rPh>
    <rPh sb="306" eb="308">
      <t>ヒツヨウ</t>
    </rPh>
    <rPh sb="357" eb="359">
      <t>イコウ</t>
    </rPh>
    <rPh sb="360" eb="362">
      <t>テキセイ</t>
    </rPh>
    <rPh sb="363" eb="367">
      <t>リョウキンスイジュン</t>
    </rPh>
    <rPh sb="371" eb="372">
      <t>オモ</t>
    </rPh>
    <rPh sb="445" eb="447">
      <t>ネンネン</t>
    </rPh>
    <rPh sb="447" eb="449">
      <t>ゾウカ</t>
    </rPh>
    <rPh sb="449" eb="451">
      <t>ケイコウ</t>
    </rPh>
    <rPh sb="455" eb="457">
      <t>ユウシュウ</t>
    </rPh>
    <rPh sb="457" eb="459">
      <t>スイリョウ</t>
    </rPh>
    <rPh sb="460" eb="462">
      <t>カクホ</t>
    </rPh>
    <rPh sb="463" eb="464">
      <t>ツト</t>
    </rPh>
    <phoneticPr fontId="4"/>
  </si>
  <si>
    <t>　令和4年度決算における小国町水道事業の経営は、初めて赤字になるなど厳しい局面を迎えた。また、全国及び類似団体に比べて企業債残高が多い現状では財務安全性にも課題があり、企業債発行額を慎重に検討するなどして、改善に向けた取組みが必要である。
このような状況下で、R6.4には約18％の料金改定を行う予定であり、この影響がどの程度、経営に影響してくるか注視しながら、引き続き経営戦略を軸に経営健全化に努め、安心安全な水道水の供給を目指すこととする。</t>
    <rPh sb="20" eb="22">
      <t>ケイエイ</t>
    </rPh>
    <rPh sb="27" eb="29">
      <t>アカジ</t>
    </rPh>
    <rPh sb="125" eb="128">
      <t>ジョウキョウカ</t>
    </rPh>
    <rPh sb="136" eb="137">
      <t>ヤク</t>
    </rPh>
    <rPh sb="141" eb="145">
      <t>リョウキンカイテイ</t>
    </rPh>
    <rPh sb="146" eb="147">
      <t>オコナ</t>
    </rPh>
    <rPh sb="148" eb="150">
      <t>ヨテイ</t>
    </rPh>
    <rPh sb="156" eb="158">
      <t>エイキョウ</t>
    </rPh>
    <rPh sb="161" eb="163">
      <t>テイド</t>
    </rPh>
    <rPh sb="164" eb="166">
      <t>ケイエイ</t>
    </rPh>
    <rPh sb="167" eb="169">
      <t>エイキョウ</t>
    </rPh>
    <rPh sb="174" eb="176">
      <t>チュウシ</t>
    </rPh>
    <rPh sb="181" eb="182">
      <t>ヒ</t>
    </rPh>
    <rPh sb="183" eb="18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</si>
</sst>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1.1599999999999999</c:v>
                </c:pt>
                <c:pt idx="1">
                  <c:v>0.61</c:v>
                </c:pt>
                <c:pt idx="2">
                  <c:v>0.08</c:v>
                </c:pt>
                <c:pt idx="3">
                  <c:v>1.98</c:v>
                </c:pt>
                <c:pt idx="4">
                  <c:v>0.88</c:v>
                </c:pt>
              </c:numCache>
            </c:numRef>
          </c:val>
          <c:extLst>
            <c:ext xmlns:c16="http://schemas.microsoft.com/office/drawing/2014/chart" uri="{C3380CC4-5D6E-409C-BE32-E72D297353CC}">
              <c16:uniqueId val="{00000000-F323-447C-92DA-A9E28BB5E9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F323-447C-92DA-A9E28BB5E9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90.45</c:v>
                </c:pt>
                <c:pt idx="1">
                  <c:v>89.17</c:v>
                </c:pt>
                <c:pt idx="2">
                  <c:v>87.71</c:v>
                </c:pt>
                <c:pt idx="3">
                  <c:v>81.680000000000007</c:v>
                </c:pt>
                <c:pt idx="4">
                  <c:v>84.59</c:v>
                </c:pt>
              </c:numCache>
            </c:numRef>
          </c:val>
          <c:extLst>
            <c:ext xmlns:c16="http://schemas.microsoft.com/office/drawing/2014/chart" uri="{C3380CC4-5D6E-409C-BE32-E72D297353CC}">
              <c16:uniqueId val="{00000000-F988-46F6-A792-03853985B2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F988-46F6-A792-03853985B2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75.62</c:v>
                </c:pt>
                <c:pt idx="1">
                  <c:v>73.78</c:v>
                </c:pt>
                <c:pt idx="2">
                  <c:v>78.28</c:v>
                </c:pt>
                <c:pt idx="3">
                  <c:v>76.05</c:v>
                </c:pt>
                <c:pt idx="4">
                  <c:v>76.3</c:v>
                </c:pt>
              </c:numCache>
            </c:numRef>
          </c:val>
          <c:extLst>
            <c:ext xmlns:c16="http://schemas.microsoft.com/office/drawing/2014/chart" uri="{C3380CC4-5D6E-409C-BE32-E72D297353CC}">
              <c16:uniqueId val="{00000000-B639-4819-B488-E4C9DA7937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B639-4819-B488-E4C9DA7937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108.61</c:v>
                </c:pt>
                <c:pt idx="1">
                  <c:v>107.9</c:v>
                </c:pt>
                <c:pt idx="2">
                  <c:v>103.57</c:v>
                </c:pt>
                <c:pt idx="3">
                  <c:v>103.43</c:v>
                </c:pt>
                <c:pt idx="4">
                  <c:v>96.54</c:v>
                </c:pt>
              </c:numCache>
            </c:numRef>
          </c:val>
          <c:extLst>
            <c:ext xmlns:c16="http://schemas.microsoft.com/office/drawing/2014/chart" uri="{C3380CC4-5D6E-409C-BE32-E72D297353CC}">
              <c16:uniqueId val="{00000000-246D-4788-A68D-F5519DD6BE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246D-4788-A68D-F5519DD6BE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44.34</c:v>
                </c:pt>
                <c:pt idx="1">
                  <c:v>45.96</c:v>
                </c:pt>
                <c:pt idx="2">
                  <c:v>46.72</c:v>
                </c:pt>
                <c:pt idx="3">
                  <c:v>47.08</c:v>
                </c:pt>
                <c:pt idx="4">
                  <c:v>48</c:v>
                </c:pt>
              </c:numCache>
            </c:numRef>
          </c:val>
          <c:extLst>
            <c:ext xmlns:c16="http://schemas.microsoft.com/office/drawing/2014/chart" uri="{C3380CC4-5D6E-409C-BE32-E72D297353CC}">
              <c16:uniqueId val="{00000000-64CA-4100-BDE0-0E6E952AB60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64CA-4100-BDE0-0E6E952AB60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0.52</c:v>
                </c:pt>
                <c:pt idx="1">
                  <c:v>0.52</c:v>
                </c:pt>
                <c:pt idx="2">
                  <c:v>0.15</c:v>
                </c:pt>
                <c:pt idx="3">
                  <c:v>0.15</c:v>
                </c:pt>
                <c:pt idx="4" formatCode="#,##0.00;&quot;△&quot;#,##0.00">
                  <c:v>0</c:v>
                </c:pt>
              </c:numCache>
            </c:numRef>
          </c:val>
          <c:extLst>
            <c:ext xmlns:c16="http://schemas.microsoft.com/office/drawing/2014/chart" uri="{C3380CC4-5D6E-409C-BE32-E72D297353CC}">
              <c16:uniqueId val="{00000000-E43D-4D91-B133-B7C388317FA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E43D-4D91-B133-B7C388317FA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51-4C7A-8B62-314427F44B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BA51-4C7A-8B62-314427F44B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1587.43</c:v>
                </c:pt>
                <c:pt idx="1">
                  <c:v>1476.87</c:v>
                </c:pt>
                <c:pt idx="2">
                  <c:v>1441.22</c:v>
                </c:pt>
                <c:pt idx="3">
                  <c:v>1323.24</c:v>
                </c:pt>
                <c:pt idx="4">
                  <c:v>1202.1400000000001</c:v>
                </c:pt>
              </c:numCache>
            </c:numRef>
          </c:val>
          <c:extLst>
            <c:ext xmlns:c16="http://schemas.microsoft.com/office/drawing/2014/chart" uri="{C3380CC4-5D6E-409C-BE32-E72D297353CC}">
              <c16:uniqueId val="{00000000-CCC0-42D3-8565-31242A1FA3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CCC0-42D3-8565-31242A1FA3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542.02</c:v>
                </c:pt>
                <c:pt idx="1">
                  <c:v>548.46</c:v>
                </c:pt>
                <c:pt idx="2">
                  <c:v>530.64</c:v>
                </c:pt>
                <c:pt idx="3">
                  <c:v>554.91999999999996</c:v>
                </c:pt>
                <c:pt idx="4">
                  <c:v>539.9</c:v>
                </c:pt>
              </c:numCache>
            </c:numRef>
          </c:val>
          <c:extLst>
            <c:ext xmlns:c16="http://schemas.microsoft.com/office/drawing/2014/chart" uri="{C3380CC4-5D6E-409C-BE32-E72D297353CC}">
              <c16:uniqueId val="{00000000-13F6-45F0-AF20-2281DD3CE2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13F6-45F0-AF20-2281DD3CE2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106.23</c:v>
                </c:pt>
                <c:pt idx="1">
                  <c:v>104.45</c:v>
                </c:pt>
                <c:pt idx="2">
                  <c:v>100.23</c:v>
                </c:pt>
                <c:pt idx="3">
                  <c:v>99.76</c:v>
                </c:pt>
                <c:pt idx="4">
                  <c:v>92.62</c:v>
                </c:pt>
              </c:numCache>
            </c:numRef>
          </c:val>
          <c:extLst>
            <c:ext xmlns:c16="http://schemas.microsoft.com/office/drawing/2014/chart" uri="{C3380CC4-5D6E-409C-BE32-E72D297353CC}">
              <c16:uniqueId val="{00000000-9ED4-4F64-BB3D-1881DEC6F1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9ED4-4F64-BB3D-1881DEC6F1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144.88999999999999</c:v>
                </c:pt>
                <c:pt idx="1">
                  <c:v>148.51</c:v>
                </c:pt>
                <c:pt idx="2">
                  <c:v>152.03</c:v>
                </c:pt>
                <c:pt idx="3">
                  <c:v>160.57</c:v>
                </c:pt>
                <c:pt idx="4">
                  <c:v>166.03</c:v>
                </c:pt>
              </c:numCache>
            </c:numRef>
          </c:val>
          <c:extLst>
            <c:ext xmlns:c16="http://schemas.microsoft.com/office/drawing/2014/chart" uri="{C3380CC4-5D6E-409C-BE32-E72D297353CC}">
              <c16:uniqueId val="{00000000-A7BB-4608-8738-429E995FD4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A7BB-4608-8738-429E995FD4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熊本県　小国町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6634</v>
      </c>
      <c r="AM8" s="66"/>
      <c r="AN8" s="66"/>
      <c r="AO8" s="66"/>
      <c r="AP8" s="66"/>
      <c r="AQ8" s="66"/>
      <c r="AR8" s="66"/>
      <c r="AS8" s="66"/>
      <c r="AT8" s="37">
        <f>データ!$S$6</f>
        <v>136.94</v>
      </c>
      <c r="AU8" s="38"/>
      <c r="AV8" s="38"/>
      <c r="AW8" s="38"/>
      <c r="AX8" s="38"/>
      <c r="AY8" s="38"/>
      <c r="AZ8" s="38"/>
      <c r="BA8" s="38"/>
      <c r="BB8" s="55">
        <f>データ!$T$6</f>
        <v>48.44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70.75</v>
      </c>
      <c r="J10" s="38"/>
      <c r="K10" s="38"/>
      <c r="L10" s="38"/>
      <c r="M10" s="38"/>
      <c r="N10" s="38"/>
      <c r="O10" s="65"/>
      <c r="P10" s="55">
        <f>データ!$P$6</f>
        <v>90.1</v>
      </c>
      <c r="Q10" s="55"/>
      <c r="R10" s="55"/>
      <c r="S10" s="55"/>
      <c r="T10" s="55"/>
      <c r="U10" s="55"/>
      <c r="V10" s="55"/>
      <c r="W10" s="66">
        <f>データ!$Q$6</f>
        <v>2750</v>
      </c>
      <c r="X10" s="66"/>
      <c r="Y10" s="66"/>
      <c r="Z10" s="66"/>
      <c r="AA10" s="66"/>
      <c r="AB10" s="66"/>
      <c r="AC10" s="66"/>
      <c r="AD10" s="2"/>
      <c r="AE10" s="2"/>
      <c r="AF10" s="2"/>
      <c r="AG10" s="2"/>
      <c r="AH10" s="2"/>
      <c r="AI10" s="2"/>
      <c r="AJ10" s="2"/>
      <c r="AK10" s="2"/>
      <c r="AL10" s="66">
        <f>データ!$U$6</f>
        <v>5871</v>
      </c>
      <c r="AM10" s="66"/>
      <c r="AN10" s="66"/>
      <c r="AO10" s="66"/>
      <c r="AP10" s="66"/>
      <c r="AQ10" s="66"/>
      <c r="AR10" s="66"/>
      <c r="AS10" s="66"/>
      <c r="AT10" s="37">
        <f>データ!$V$6</f>
        <v>16.13</v>
      </c>
      <c r="AU10" s="38"/>
      <c r="AV10" s="38"/>
      <c r="AW10" s="38"/>
      <c r="AX10" s="38"/>
      <c r="AY10" s="38"/>
      <c r="AZ10" s="38"/>
      <c r="BA10" s="38"/>
      <c r="BB10" s="55">
        <f>データ!$W$6</f>
        <v>363.98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0s5T5IOLY8Huv34YdYGGDMt+z0XFuvw66N3bNjZ1aBq2wRntnKvYVIphYT2TSvBMLhWPNQsw3U9OZ5W2EKX7g==" saltValue="GSZ6PL+6SGP4MBS7yE4TJ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434248</v>
      </c>
      <c r="D6" s="20">
        <f t="shared" si="3"/>
        <v>46</v>
      </c>
      <c r="E6" s="20">
        <f t="shared" si="3"/>
        <v>1</v>
      </c>
      <c r="F6" s="20">
        <f t="shared" si="3"/>
        <v>0</v>
      </c>
      <c r="G6" s="20">
        <f t="shared" si="3"/>
        <v>1</v>
      </c>
      <c r="H6" s="20" t="str">
        <f t="shared" si="3"/>
        <v>熊本県　小国町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70.75</v>
      </c>
      <c r="P6" s="21">
        <f t="shared" si="3"/>
        <v>90.1</v>
      </c>
      <c r="Q6" s="21">
        <f t="shared" si="3"/>
        <v>2750</v>
      </c>
      <c r="R6" s="21">
        <f t="shared" si="3"/>
        <v>6634</v>
      </c>
      <c r="S6" s="21">
        <f t="shared" si="3"/>
        <v>136.94</v>
      </c>
      <c r="T6" s="21">
        <f t="shared" si="3"/>
        <v>48.44</v>
      </c>
      <c r="U6" s="21">
        <f t="shared" si="3"/>
        <v>5871</v>
      </c>
      <c r="V6" s="21">
        <f t="shared" si="3"/>
        <v>16.13</v>
      </c>
      <c r="W6" s="21">
        <f t="shared" si="3"/>
        <v>363.98</v>
      </c>
      <c r="X6" s="22">
        <f>IF(X7="",NA(),X7)</f>
        <v>108.61</v>
      </c>
      <c r="Y6" s="22">
        <f t="shared" ref="Y6:AG6" si="4">IF(Y7="",NA(),Y7)</f>
        <v>107.9</v>
      </c>
      <c r="Z6" s="22">
        <f t="shared" si="4"/>
        <v>103.57</v>
      </c>
      <c r="AA6" s="22">
        <f t="shared" si="4"/>
        <v>103.43</v>
      </c>
      <c r="AB6" s="22">
        <f t="shared" si="4"/>
        <v>96.54</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1587.43</v>
      </c>
      <c r="AU6" s="22">
        <f t="shared" ref="AU6:BC6" si="6">IF(AU7="",NA(),AU7)</f>
        <v>1476.87</v>
      </c>
      <c r="AV6" s="22">
        <f t="shared" si="6"/>
        <v>1441.22</v>
      </c>
      <c r="AW6" s="22">
        <f t="shared" si="6"/>
        <v>1323.24</v>
      </c>
      <c r="AX6" s="22">
        <f t="shared" si="6"/>
        <v>1202.1400000000001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542.02</v>
      </c>
      <c r="BF6" s="22">
        <f t="shared" ref="BF6:BN6" si="7">IF(BF7="",NA(),BF7)</f>
        <v>548.46</v>
      </c>
      <c r="BG6" s="22">
        <f t="shared" si="7"/>
        <v>530.64</v>
      </c>
      <c r="BH6" s="22">
        <f t="shared" si="7"/>
        <v>554.91999999999996</v>
      </c>
      <c r="BI6" s="22">
        <f t="shared" si="7"/>
        <v>539.9</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106.23</v>
      </c>
      <c r="BQ6" s="22">
        <f t="shared" ref="BQ6:BY6" si="8">IF(BQ7="",NA(),BQ7)</f>
        <v>104.45</v>
      </c>
      <c r="BR6" s="22">
        <f t="shared" si="8"/>
        <v>100.23</v>
      </c>
      <c r="BS6" s="22">
        <f t="shared" si="8"/>
        <v>99.76</v>
      </c>
      <c r="BT6" s="22">
        <f t="shared" si="8"/>
        <v>92.62</v>
      </c>
      <c r="BU6" s="22">
        <f t="shared" si="8"/>
        <v>84.77</v>
      </c>
      <c r="BV6" s="22">
        <f t="shared" si="8"/>
        <v>87.11</v>
      </c>
      <c r="BW6" s="22">
        <f t="shared" si="8"/>
        <v>82.78</v>
      </c>
      <c r="BX6" s="22">
        <f t="shared" si="8"/>
        <v>84.82</v>
      </c>
      <c r="BY6" s="22">
        <f t="shared" si="8"/>
        <v>82.29</v>
      </c>
      <c r="BZ6" s="21" t="str">
        <f>IF(BZ7="","",IF(BZ7="-","【-】","【"&amp;SUBSTITUTE(TEXT(BZ7,"#,##0.00"),"-","△")&amp;"】"))</f>
        <v>【97.47】</v>
      </c>
      <c r="CA6" s="22">
        <f>IF(CA7="",NA(),CA7)</f>
        <v>144.88999999999999</v>
      </c>
      <c r="CB6" s="22">
        <f t="shared" ref="CB6:CJ6" si="9">IF(CB7="",NA(),CB7)</f>
        <v>148.51</v>
      </c>
      <c r="CC6" s="22">
        <f t="shared" si="9"/>
        <v>152.03</v>
      </c>
      <c r="CD6" s="22">
        <f t="shared" si="9"/>
        <v>160.57</v>
      </c>
      <c r="CE6" s="22">
        <f t="shared" si="9"/>
        <v>166.03</v>
      </c>
      <c r="CF6" s="22">
        <f t="shared" si="9"/>
        <v>227.27</v>
      </c>
      <c r="CG6" s="22">
        <f t="shared" si="9"/>
        <v>223.98</v>
      </c>
      <c r="CH6" s="22">
        <f t="shared" si="9"/>
        <v>225.09</v>
      </c>
      <c r="CI6" s="22">
        <f t="shared" si="9"/>
        <v>224.82</v>
      </c>
      <c r="CJ6" s="22">
        <f t="shared" si="9"/>
        <v>230.85</v>
      </c>
      <c r="CK6" s="21" t="str">
        <f>IF(CK7="","",IF(CK7="-","【-】","【"&amp;SUBSTITUTE(TEXT(CK7,"#,##0.00"),"-","△")&amp;"】"))</f>
        <v>【174.75】</v>
      </c>
      <c r="CL6" s="22">
        <f>IF(CL7="",NA(),CL7)</f>
        <v>90.45</v>
      </c>
      <c r="CM6" s="22">
        <f t="shared" ref="CM6:CU6" si="10">IF(CM7="",NA(),CM7)</f>
        <v>89.17</v>
      </c>
      <c r="CN6" s="22">
        <f t="shared" si="10"/>
        <v>87.71</v>
      </c>
      <c r="CO6" s="22">
        <f t="shared" si="10"/>
        <v>81.680000000000007</v>
      </c>
      <c r="CP6" s="22">
        <f t="shared" si="10"/>
        <v>84.59</v>
      </c>
      <c r="CQ6" s="22">
        <f t="shared" si="10"/>
        <v>50.29</v>
      </c>
      <c r="CR6" s="22">
        <f t="shared" si="10"/>
        <v>49.64</v>
      </c>
      <c r="CS6" s="22">
        <f t="shared" si="10"/>
        <v>49.38</v>
      </c>
      <c r="CT6" s="22">
        <f t="shared" si="10"/>
        <v>50.09</v>
      </c>
      <c r="CU6" s="22">
        <f t="shared" si="10"/>
        <v>50.1</v>
      </c>
      <c r="CV6" s="21" t="str">
        <f>IF(CV7="","",IF(CV7="-","【-】","【"&amp;SUBSTITUTE(TEXT(CV7,"#,##0.00"),"-","△")&amp;"】"))</f>
        <v>【59.97】</v>
      </c>
      <c r="CW6" s="22">
        <f>IF(CW7="",NA(),CW7)</f>
        <v>75.62</v>
      </c>
      <c r="CX6" s="22">
        <f t="shared" ref="CX6:DF6" si="11">IF(CX7="",NA(),CX7)</f>
        <v>73.78</v>
      </c>
      <c r="CY6" s="22">
        <f t="shared" si="11"/>
        <v>78.28</v>
      </c>
      <c r="CZ6" s="22">
        <f t="shared" si="11"/>
        <v>76.05</v>
      </c>
      <c r="DA6" s="22">
        <f t="shared" si="11"/>
        <v>76.3</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44.34</v>
      </c>
      <c r="DI6" s="22">
        <f t="shared" ref="DI6:DQ6" si="12">IF(DI7="",NA(),DI7)</f>
        <v>45.96</v>
      </c>
      <c r="DJ6" s="22">
        <f t="shared" si="12"/>
        <v>46.72</v>
      </c>
      <c r="DK6" s="22">
        <f t="shared" si="12"/>
        <v>47.08</v>
      </c>
      <c r="DL6" s="22">
        <f t="shared" si="12"/>
        <v>48</v>
      </c>
      <c r="DM6" s="22">
        <f t="shared" si="12"/>
        <v>45.85</v>
      </c>
      <c r="DN6" s="22">
        <f t="shared" si="12"/>
        <v>47.31</v>
      </c>
      <c r="DO6" s="22">
        <f t="shared" si="12"/>
        <v>47.5</v>
      </c>
      <c r="DP6" s="22">
        <f t="shared" si="12"/>
        <v>48.41</v>
      </c>
      <c r="DQ6" s="22">
        <f t="shared" si="12"/>
        <v>50.02</v>
      </c>
      <c r="DR6" s="21" t="str">
        <f>IF(DR7="","",IF(DR7="-","【-】","【"&amp;SUBSTITUTE(TEXT(DR7,"#,##0.00"),"-","△")&amp;"】"))</f>
        <v>【51.51】</v>
      </c>
      <c r="DS6" s="22">
        <f>IF(DS7="",NA(),DS7)</f>
        <v>0.52</v>
      </c>
      <c r="DT6" s="22">
        <f t="shared" ref="DT6:EB6" si="13">IF(DT7="",NA(),DT7)</f>
        <v>0.52</v>
      </c>
      <c r="DU6" s="22">
        <f t="shared" si="13"/>
        <v>0.15</v>
      </c>
      <c r="DV6" s="22">
        <f t="shared" si="13"/>
        <v>0.15</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1.1599999999999999</v>
      </c>
      <c r="EE6" s="22">
        <f t="shared" ref="EE6:EM6" si="14">IF(EE7="",NA(),EE7)</f>
        <v>0.61</v>
      </c>
      <c r="EF6" s="22">
        <f t="shared" si="14"/>
        <v>0.08</v>
      </c>
      <c r="EG6" s="22">
        <f t="shared" si="14"/>
        <v>1.98</v>
      </c>
      <c r="EH6" s="22">
        <f t="shared" si="14"/>
        <v>0.88</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434248</v>
      </c>
      <c r="D7" s="24">
        <v>46</v>
      </c>
      <c r="E7" s="24">
        <v>1</v>
      </c>
      <c r="F7" s="24">
        <v>0</v>
      </c>
      <c r="G7" s="24">
        <v>1</v>
      </c>
      <c r="H7" s="24" t="s">
        <v>93</v>
      </c>
      <c r="I7" s="24" t="s">
        <v>94</v>
      </c>
      <c r="J7" s="24" t="s">
        <v>95</v>
      </c>
      <c r="K7" s="24" t="s">
        <v>96</v>
      </c>
      <c r="L7" s="24" t="s">
        <v>97</v>
      </c>
      <c r="M7" s="24" t="s">
        <v>98</v>
      </c>
      <c r="N7" s="25" t="s">
        <v>99</v>
      </c>
      <c r="O7" s="25">
        <v>70.75</v>
      </c>
      <c r="P7" s="25">
        <v>90.1</v>
      </c>
      <c r="Q7" s="25">
        <v>2750</v>
      </c>
      <c r="R7" s="25">
        <v>6634</v>
      </c>
      <c r="S7" s="25">
        <v>136.94</v>
      </c>
      <c r="T7" s="25">
        <v>48.44</v>
      </c>
      <c r="U7" s="25">
        <v>5871</v>
      </c>
      <c r="V7" s="25">
        <v>16.13</v>
      </c>
      <c r="W7" s="25">
        <v>363.98</v>
      </c>
      <c r="X7" s="25">
        <v>108.61</v>
      </c>
      <c r="Y7" s="25">
        <v>107.9</v>
      </c>
      <c r="Z7" s="25">
        <v>103.57</v>
      </c>
      <c r="AA7" s="25">
        <v>103.43</v>
      </c>
      <c r="AB7" s="25">
        <v>96.54</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1587.43</v>
      </c>
      <c r="AU7" s="25">
        <v>1476.87</v>
      </c>
      <c r="AV7" s="25">
        <v>1441.22</v>
      </c>
      <c r="AW7" s="25">
        <v>1323.24</v>
      </c>
      <c r="AX7" s="25">
        <v>1202.1400000000001</v>
      </c>
      <c r="AY7" s="25">
        <v>300.14</v>
      </c>
      <c r="AZ7" s="25">
        <v>301.04000000000002</v>
      </c>
      <c r="BA7" s="25">
        <v>305.08</v>
      </c>
      <c r="BB7" s="25">
        <v>305.33999999999997</v>
      </c>
      <c r="BC7" s="25">
        <v>310.01</v>
      </c>
      <c r="BD7" s="25">
        <v>252.29</v>
      </c>
      <c r="BE7" s="25">
        <v>542.02</v>
      </c>
      <c r="BF7" s="25">
        <v>548.46</v>
      </c>
      <c r="BG7" s="25">
        <v>530.64</v>
      </c>
      <c r="BH7" s="25">
        <v>554.91999999999996</v>
      </c>
      <c r="BI7" s="25">
        <v>539.9</v>
      </c>
      <c r="BJ7" s="25">
        <v>566.65</v>
      </c>
      <c r="BK7" s="25">
        <v>551.62</v>
      </c>
      <c r="BL7" s="25">
        <v>585.59</v>
      </c>
      <c r="BM7" s="25">
        <v>561.34</v>
      </c>
      <c r="BN7" s="25">
        <v>538.33000000000004</v>
      </c>
      <c r="BO7" s="25">
        <v>268.07</v>
      </c>
      <c r="BP7" s="25">
        <v>106.23</v>
      </c>
      <c r="BQ7" s="25">
        <v>104.45</v>
      </c>
      <c r="BR7" s="25">
        <v>100.23</v>
      </c>
      <c r="BS7" s="25">
        <v>99.76</v>
      </c>
      <c r="BT7" s="25">
        <v>92.62</v>
      </c>
      <c r="BU7" s="25">
        <v>84.77</v>
      </c>
      <c r="BV7" s="25">
        <v>87.11</v>
      </c>
      <c r="BW7" s="25">
        <v>82.78</v>
      </c>
      <c r="BX7" s="25">
        <v>84.82</v>
      </c>
      <c r="BY7" s="25">
        <v>82.29</v>
      </c>
      <c r="BZ7" s="25">
        <v>97.47</v>
      </c>
      <c r="CA7" s="25">
        <v>144.88999999999999</v>
      </c>
      <c r="CB7" s="25">
        <v>148.51</v>
      </c>
      <c r="CC7" s="25">
        <v>152.03</v>
      </c>
      <c r="CD7" s="25">
        <v>160.57</v>
      </c>
      <c r="CE7" s="25">
        <v>166.03</v>
      </c>
      <c r="CF7" s="25">
        <v>227.27</v>
      </c>
      <c r="CG7" s="25">
        <v>223.98</v>
      </c>
      <c r="CH7" s="25">
        <v>225.09</v>
      </c>
      <c r="CI7" s="25">
        <v>224.82</v>
      </c>
      <c r="CJ7" s="25">
        <v>230.85</v>
      </c>
      <c r="CK7" s="25">
        <v>174.75</v>
      </c>
      <c r="CL7" s="25">
        <v>90.45</v>
      </c>
      <c r="CM7" s="25">
        <v>89.17</v>
      </c>
      <c r="CN7" s="25">
        <v>87.71</v>
      </c>
      <c r="CO7" s="25">
        <v>81.680000000000007</v>
      </c>
      <c r="CP7" s="25">
        <v>84.59</v>
      </c>
      <c r="CQ7" s="25">
        <v>50.29</v>
      </c>
      <c r="CR7" s="25">
        <v>49.64</v>
      </c>
      <c r="CS7" s="25">
        <v>49.38</v>
      </c>
      <c r="CT7" s="25">
        <v>50.09</v>
      </c>
      <c r="CU7" s="25">
        <v>50.1</v>
      </c>
      <c r="CV7" s="25">
        <v>59.97</v>
      </c>
      <c r="CW7" s="25">
        <v>75.62</v>
      </c>
      <c r="CX7" s="25">
        <v>73.78</v>
      </c>
      <c r="CY7" s="25">
        <v>78.28</v>
      </c>
      <c r="CZ7" s="25">
        <v>76.05</v>
      </c>
      <c r="DA7" s="25">
        <v>76.3</v>
      </c>
      <c r="DB7" s="25">
        <v>77.73</v>
      </c>
      <c r="DC7" s="25">
        <v>78.09</v>
      </c>
      <c r="DD7" s="25">
        <v>78.010000000000005</v>
      </c>
      <c r="DE7" s="25">
        <v>77.599999999999994</v>
      </c>
      <c r="DF7" s="25">
        <v>77.3</v>
      </c>
      <c r="DG7" s="25">
        <v>89.76</v>
      </c>
      <c r="DH7" s="25">
        <v>44.34</v>
      </c>
      <c r="DI7" s="25">
        <v>45.96</v>
      </c>
      <c r="DJ7" s="25">
        <v>46.72</v>
      </c>
      <c r="DK7" s="25">
        <v>47.08</v>
      </c>
      <c r="DL7" s="25">
        <v>48</v>
      </c>
      <c r="DM7" s="25">
        <v>45.85</v>
      </c>
      <c r="DN7" s="25">
        <v>47.31</v>
      </c>
      <c r="DO7" s="25">
        <v>47.5</v>
      </c>
      <c r="DP7" s="25">
        <v>48.41</v>
      </c>
      <c r="DQ7" s="25">
        <v>50.02</v>
      </c>
      <c r="DR7" s="25">
        <v>51.51</v>
      </c>
      <c r="DS7" s="25">
        <v>0.52</v>
      </c>
      <c r="DT7" s="25">
        <v>0.52</v>
      </c>
      <c r="DU7" s="25">
        <v>0.15</v>
      </c>
      <c r="DV7" s="25">
        <v>0.15</v>
      </c>
      <c r="DW7" s="25">
        <v>0</v>
      </c>
      <c r="DX7" s="25">
        <v>14.13</v>
      </c>
      <c r="DY7" s="25">
        <v>16.77</v>
      </c>
      <c r="DZ7" s="25">
        <v>17.399999999999999</v>
      </c>
      <c r="EA7" s="25">
        <v>18.64</v>
      </c>
      <c r="EB7" s="25">
        <v>19.510000000000002</v>
      </c>
      <c r="EC7" s="25">
        <v>23.75</v>
      </c>
      <c r="ED7" s="25">
        <v>1.1599999999999999</v>
      </c>
      <c r="EE7" s="25">
        <v>0.61</v>
      </c>
      <c r="EF7" s="25">
        <v>0.08</v>
      </c>
      <c r="EG7" s="25">
        <v>1.98</v>
      </c>
      <c r="EH7" s="25">
        <v>0.88</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上下水道係</cp:lastModifiedBy>
  <cp:lastPrinted>2024-01-30T09:46:12Z</cp:lastPrinted>
  <dcterms:created xsi:type="dcterms:W3CDTF">2023-12-05T01:01:57Z</dcterms:created>
  <dcterms:modified xsi:type="dcterms:W3CDTF">2024-01-30T09:53:42Z</dcterms:modified>
  <cp:category/>
</cp:coreProperties>
</file>