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UG/knULRS/EY8ek0qxk9H2p3YYeaa7X3NELcTDRkywD3VmN3dnYcvnMdqiso2bn9ljAf+K1PF33BX/4qMsfMg==" workbookSaltValue="AdYrw5IEu5CnJ+IkvuKo6w==" workbookSpinCount="100000" lockStructure="1"/>
  <bookViews>
    <workbookView xWindow="0" yWindow="0" windowWidth="15360" windowHeight="7635"/>
  </bookViews>
  <sheets>
    <sheet name="法適用_水道事業" sheetId="4" r:id="rId1"/>
    <sheet name="データ" sheetId="5" state="hidden" r:id="rId2"/>
  </sheets>
  <calcPr calcId="14562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<sst xmlns="http://schemas.openxmlformats.org/spreadsheetml/2006/main" count="228" uniqueCount="113">
  <si>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</si>
  <si>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</si>
  <si>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</si>
  <si>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</si>
  <si>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</si>
  <si>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</si>
  <si>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</si>
  <si>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</si>
  <si>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</si>
  <si>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</si>
  <si>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</si>
  <si>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</si>
  <si>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</si>
  <si>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</si>
  <si>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</si>
  <si>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</si>
  <si>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</si>
  <si>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</si>
  <si>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</si>
  <si>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</si>
  <si>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</si>
  <si>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</si>
  <si>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</si>
  <si>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</si>
  <si>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</si>
  <si>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</si>
  <si>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</si>
  <si>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</si>
  <si>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</si>
  <si>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</si>
  <si>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</si>
  <si>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</si>
  <si>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</si>
  <si>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</si>
  <si>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</si>
  <si>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</si>
  <si>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</si>
  <si>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</si>
  <si>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</si>
  <si>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</si>
  <si>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</si>
  <si>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</si>
  <si>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</si>
  <si>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</si>
  <si>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</si>
  <si>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</si>
  <si>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</si>
  <si>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</si>
  <si>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</si>
  <si>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</si>
  <si>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</si>
  <si>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</si>
  <si>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</si>
  <si>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</si>
  <si>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</si>
  <si>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</si>
  <si>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</si>
  <si>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</si>
  <si>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</si>
  <si>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</si>
  <si>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</si>
  <si>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</si>
  <si>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</si>
  <si>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</si>
  <si>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</si>
  <si>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</si>
  <si>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</si>
  <si>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</si>
  <si>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</si>
  <si>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</si>
  <si>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</si>
  <si>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</si>
  <si>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</si>
  <si>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</si>
  <si>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</si>
  <si>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</si>
  <si>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</si>
  <si>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</si>
  <si>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</si>
  <si>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</si>
  <si>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</si>
  <si>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</si>
  <si>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</si>
  <si>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</si>
  <si>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</si>
  <si>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</si>
  <si>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</si>
  <si>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</si>
  <si>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</si>
  <si>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</si>
  <si>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</si>
  <si>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</si>
  <si>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</si>
  <si>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</si>
  <si>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</si>
  <si>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</si>
  <si>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</si>
  <si>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</si>
  <si>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</si>
  <si>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</si>
  <si>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</si>
  <si>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</si>
  <si>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</si>
  <si>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</si>
  <si>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</si>
  <si>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</si>
  <si>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</si>
  <si>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</si>
  <si>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</si>
  <si>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</si>
  <si>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①経常収支比率は、主に資産減耗費や漏水等による修繕費の減が影響し、前年度を上回りました。
②累積欠損金比率につきましては、現在は累積欠損金は発生していません。
③流動比率は、前年度を上回り、必要とされる1年以内に支払うべき債務に対して支払うことができる現金等があることを示す100%以上となっていることから、経営の健全性は概ね保たれている状況といえます。
④企業債残高対給水収益比率は、旧簡易水道事業の企業債借入れによるものが影響し、類似団体平均値を大きく超えていますが、毎年度の企業債借入額がその年度の企業債償還額を上回らない額とするなど、改善を図ります。
⑤料金回収率は、供給単価及び給水原価それぞれ減少しましたが、給水原価の減少幅が大きかったため前年度より改善しました。
⑥給水原価は、地下水を水源としているため、類似団体平均と比較して低い状況です。
⑦施設利用率は、地形などの影響から多数の施設を保有しているため低い状況です。
⑧有収率は、漏水調査や早期漏水修繕に取り組みましたが、令和5年1月の警報級の寒波により漏水が多発したことにより、前年度より低下しました。</t>
    <rPh sb="27" eb="28">
      <t>ゲン</t>
    </rPh>
    <rPh sb="37" eb="38">
      <t>ウエ</t>
    </rPh>
    <rPh sb="302" eb="304">
      <t>ゲンショウ</t>
    </rPh>
    <rPh sb="310" eb="312">
      <t>キュウスイ</t>
    </rPh>
    <rPh sb="312" eb="314">
      <t>ゲンカ</t>
    </rPh>
    <rPh sb="315" eb="318">
      <t>ゲンショウハバ</t>
    </rPh>
    <rPh sb="319" eb="320">
      <t>オオ</t>
    </rPh>
    <rPh sb="331" eb="333">
      <t>カイゼン</t>
    </rPh>
    <rPh sb="424" eb="426">
      <t>ロウスイ</t>
    </rPh>
    <rPh sb="426" eb="428">
      <t>チョウサ</t>
    </rPh>
    <rPh sb="429" eb="431">
      <t>ソウキ</t>
    </rPh>
    <rPh sb="431" eb="433">
      <t>ロウスイ</t>
    </rPh>
    <rPh sb="433" eb="435">
      <t>シュウゼン</t>
    </rPh>
    <rPh sb="436" eb="437">
      <t>ト</t>
    </rPh>
    <rPh sb="438" eb="439">
      <t>ク</t>
    </rPh>
    <rPh sb="445" eb="447">
      <t>レイワ</t>
    </rPh>
    <rPh sb="448" eb="449">
      <t>ネン</t>
    </rPh>
    <rPh sb="450" eb="451">
      <t>ガツ</t>
    </rPh>
    <rPh sb="452" eb="454">
      <t>ケイホウ</t>
    </rPh>
    <rPh sb="454" eb="455">
      <t>キュウ</t>
    </rPh>
    <rPh sb="456" eb="458">
      <t>カンパ</t>
    </rPh>
    <rPh sb="461" eb="463">
      <t>ロウスイ</t>
    </rPh>
    <rPh sb="464" eb="466">
      <t>タハツ</t>
    </rPh>
    <rPh sb="479" eb="481">
      <t>テイカ</t>
    </rPh>
    <phoneticPr fontId="4"/>
  </si>
  <si>
    <t>　人口減少による有収水量の減少とそれに伴い料金収入が減少していく中、老朽化した水道施設の維持・更新に係る経費の増加等により厳しい事業運営が見込まれます。
　今後は、菊池市水道ビジョン（経営戦略）に基づき、適切な維持管理により現有資産を有効に活用します。また、施設更新時にはダウンサイジング等を踏まえながら施設の再構築を図り、施設利用率の向上を目指すとともに、老朽化の進んだ管路を計画的に更新し、さらに有収率の改善を図ることで、持続可能な経営を行っていきます。</t>
    <rPh sb="19" eb="20">
      <t>トモナ</t>
    </rPh>
    <rPh sb="21" eb="23">
      <t>リョウキン</t>
    </rPh>
    <rPh sb="23" eb="25">
      <t>シュウニュウ</t>
    </rPh>
    <rPh sb="26" eb="28">
      <t>ゲンショウ</t>
    </rPh>
    <rPh sb="32" eb="33">
      <t>ナカ</t>
    </rPh>
    <rPh sb="34" eb="37">
      <t>ロウキュウカ</t>
    </rPh>
    <rPh sb="64" eb="66">
      <t>ジギョウ</t>
    </rPh>
    <rPh sb="215" eb="217">
      <t>ジゾク</t>
    </rPh>
    <rPh sb="217" eb="219">
      <t>カノウ</t>
    </rPh>
    <rPh sb="220" eb="222">
      <t>ケイエイ</t>
    </rPh>
    <rPh sb="223" eb="224">
      <t>オコナ</t>
    </rPh>
    <phoneticPr fontId="4"/>
  </si>
  <si>
    <t>①有形固定資産減価償却率は、若干上昇傾向にありますが、類似団体平均と比較しても同様な状況であり、水道水の安定供給に影響を及ぼす状況ではありません。
②管路経年化率は、上昇傾向にあり、類似団体平均を超えている状況です。
③管路更新率は、R04年度において水道施設（水源地）の整備を重点的に実施しており、前年度より低下しました。</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</si>
</sst>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0.51</c:v>
                </c:pt>
                <c:pt idx="1">
                  <c:v>0.2</c:v>
                </c:pt>
                <c:pt idx="2">
                  <c:v>0.91</c:v>
                </c:pt>
                <c:pt idx="3">
                  <c:v>0.92</c:v>
                </c:pt>
                <c:pt idx="4">
                  <c:v>0.41</c:v>
                </c:pt>
              </c:numCache>
            </c:numRef>
          </c:val>
          <c:extLst xmlns:c16r2="http://schemas.microsoft.com/office/drawing/2015/06/chart">
            <c:ext xmlns:c16="http://schemas.microsoft.com/office/drawing/2014/chart" uri="{C3380CC4-5D6E-409C-BE32-E72D297353CC}">
              <c16:uniqueId val="{00000000-0C4C-4520-9F59-95BBF4FAC603}"/>
            </c:ext>
          </c:extLst>
        </c:ser>
        <c:dLbls>
          <c:showLegendKey val="0"/>
          <c:showVal val="0"/>
          <c:showCatName val="0"/>
          <c:showSerName val="0"/>
          <c:showPercent val="0"/>
          <c:showBubbleSize val="0"/>
        </c:dLbls>
        <c:gapWidth val="150"/>
        <c:axId val="161769728"/>
        <c:axId val="161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xmlns:c16r2="http://schemas.microsoft.com/office/drawing/2015/06/chart">
            <c:ext xmlns:c16="http://schemas.microsoft.com/office/drawing/2014/chart" uri="{C3380CC4-5D6E-409C-BE32-E72D297353CC}">
              <c16:uniqueId val="{00000001-0C4C-4520-9F59-95BBF4FAC603}"/>
            </c:ext>
          </c:extLst>
        </c:ser>
        <c:dLbls>
          <c:showLegendKey val="0"/>
          <c:showVal val="0"/>
          <c:showCatName val="0"/>
          <c:showSerName val="0"/>
          <c:showPercent val="0"/>
          <c:showBubbleSize val="0"/>
        </c:dLbls>
        <c:marker val="1"/>
        <c:smooth val="0"/>
        <c:axId val="161769728"/>
        <c:axId val="161853824"/>
      </c:lineChart>
      <c:dateAx>
        <c:axId val="161769728"/>
        <c:scaling>
          <c:orientation val="minMax"/>
        </c:scaling>
        <c:delete val="1"/>
        <c:axPos val="b"/>
        <c:numFmt formatCode="&quot;H&quot;yy" sourceLinked="1"/>
        <c:majorTickMark val="none"/>
        <c:minorTickMark val="none"/>
        <c:tickLblPos val="none"/>
        <c:crossAx val="161853824"/>
        <c:crosses val="autoZero"/>
        <c:auto val="1"/>
        <c:lblOffset val="100"/>
        <c:baseTimeUnit val="years"/>
      </c:dateAx>
      <c:valAx>
        <c:axId val="161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40.28</c:v>
                </c:pt>
                <c:pt idx="1">
                  <c:v>35.630000000000003</c:v>
                </c:pt>
                <c:pt idx="2">
                  <c:v>35.99</c:v>
                </c:pt>
                <c:pt idx="3">
                  <c:v>38.72</c:v>
                </c:pt>
                <c:pt idx="4">
                  <c:v>39.86</c:v>
                </c:pt>
              </c:numCache>
            </c:numRef>
          </c:val>
          <c:extLst xmlns:c16r2="http://schemas.microsoft.com/office/drawing/2015/06/chart">
            <c:ext xmlns:c16="http://schemas.microsoft.com/office/drawing/2014/chart" uri="{C3380CC4-5D6E-409C-BE32-E72D297353CC}">
              <c16:uniqueId val="{00000000-AE1D-453D-B74F-3CE988D0F6E8}"/>
            </c:ext>
          </c:extLst>
        </c:ser>
        <c:dLbls>
          <c:showLegendKey val="0"/>
          <c:showVal val="0"/>
          <c:showCatName val="0"/>
          <c:showSerName val="0"/>
          <c:showPercent val="0"/>
          <c:showBubbleSize val="0"/>
        </c:dLbls>
        <c:gapWidth val="150"/>
        <c:axId val="86848256"/>
        <c:axId val="8685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xmlns:c16r2="http://schemas.microsoft.com/office/drawing/2015/06/chart">
            <c:ext xmlns:c16="http://schemas.microsoft.com/office/drawing/2014/chart" uri="{C3380CC4-5D6E-409C-BE32-E72D297353CC}">
              <c16:uniqueId val="{00000001-AE1D-453D-B74F-3CE988D0F6E8}"/>
            </c:ext>
          </c:extLst>
        </c:ser>
        <c:dLbls>
          <c:showLegendKey val="0"/>
          <c:showVal val="0"/>
          <c:showCatName val="0"/>
          <c:showSerName val="0"/>
          <c:showPercent val="0"/>
          <c:showBubbleSize val="0"/>
        </c:dLbls>
        <c:marker val="1"/>
        <c:smooth val="0"/>
        <c:axId val="86848256"/>
        <c:axId val="86850176"/>
      </c:lineChart>
      <c:dateAx>
        <c:axId val="86848256"/>
        <c:scaling>
          <c:orientation val="minMax"/>
        </c:scaling>
        <c:delete val="1"/>
        <c:axPos val="b"/>
        <c:numFmt formatCode="&quot;H&quot;yy" sourceLinked="1"/>
        <c:majorTickMark val="none"/>
        <c:minorTickMark val="none"/>
        <c:tickLblPos val="none"/>
        <c:crossAx val="86850176"/>
        <c:crosses val="autoZero"/>
        <c:auto val="1"/>
        <c:lblOffset val="100"/>
        <c:baseTimeUnit val="years"/>
      </c:dateAx>
      <c:valAx>
        <c:axId val="868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82.85</c:v>
                </c:pt>
                <c:pt idx="1">
                  <c:v>83.92</c:v>
                </c:pt>
                <c:pt idx="2">
                  <c:v>84.53</c:v>
                </c:pt>
                <c:pt idx="3">
                  <c:v>84.69</c:v>
                </c:pt>
                <c:pt idx="4">
                  <c:v>82.89</c:v>
                </c:pt>
              </c:numCache>
            </c:numRef>
          </c:val>
          <c:extLst xmlns:c16r2="http://schemas.microsoft.com/office/drawing/2015/06/chart">
            <c:ext xmlns:c16="http://schemas.microsoft.com/office/drawing/2014/chart" uri="{C3380CC4-5D6E-409C-BE32-E72D297353CC}">
              <c16:uniqueId val="{00000000-4D7B-461D-9655-B46A9ED1DAE6}"/>
            </c:ext>
          </c:extLst>
        </c:ser>
        <c:dLbls>
          <c:showLegendKey val="0"/>
          <c:showVal val="0"/>
          <c:showCatName val="0"/>
          <c:showSerName val="0"/>
          <c:showPercent val="0"/>
          <c:showBubbleSize val="0"/>
        </c:dLbls>
        <c:gapWidth val="150"/>
        <c:axId val="86873216"/>
        <c:axId val="868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xmlns:c16r2="http://schemas.microsoft.com/office/drawing/2015/06/chart">
            <c:ext xmlns:c16="http://schemas.microsoft.com/office/drawing/2014/chart" uri="{C3380CC4-5D6E-409C-BE32-E72D297353CC}">
              <c16:uniqueId val="{00000001-4D7B-461D-9655-B46A9ED1DAE6}"/>
            </c:ext>
          </c:extLst>
        </c:ser>
        <c:dLbls>
          <c:showLegendKey val="0"/>
          <c:showVal val="0"/>
          <c:showCatName val="0"/>
          <c:showSerName val="0"/>
          <c:showPercent val="0"/>
          <c:showBubbleSize val="0"/>
        </c:dLbls>
        <c:marker val="1"/>
        <c:smooth val="0"/>
        <c:axId val="86873216"/>
        <c:axId val="86875136"/>
      </c:lineChart>
      <c:dateAx>
        <c:axId val="86873216"/>
        <c:scaling>
          <c:orientation val="minMax"/>
        </c:scaling>
        <c:delete val="1"/>
        <c:axPos val="b"/>
        <c:numFmt formatCode="&quot;H&quot;yy" sourceLinked="1"/>
        <c:majorTickMark val="none"/>
        <c:minorTickMark val="none"/>
        <c:tickLblPos val="none"/>
        <c:crossAx val="86875136"/>
        <c:crosses val="autoZero"/>
        <c:auto val="1"/>
        <c:lblOffset val="100"/>
        <c:baseTimeUnit val="years"/>
      </c:dateAx>
      <c:valAx>
        <c:axId val="868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108.28</c:v>
                </c:pt>
                <c:pt idx="1">
                  <c:v>112.87</c:v>
                </c:pt>
                <c:pt idx="2">
                  <c:v>112.1</c:v>
                </c:pt>
                <c:pt idx="3">
                  <c:v>108.92</c:v>
                </c:pt>
                <c:pt idx="4">
                  <c:v>110.99</c:v>
                </c:pt>
              </c:numCache>
            </c:numRef>
          </c:val>
          <c:extLst xmlns:c16r2="http://schemas.microsoft.com/office/drawing/2015/06/chart">
            <c:ext xmlns:c16="http://schemas.microsoft.com/office/drawing/2014/chart" uri="{C3380CC4-5D6E-409C-BE32-E72D297353CC}">
              <c16:uniqueId val="{00000000-6716-4EBF-A58B-61C74DD79651}"/>
            </c:ext>
          </c:extLst>
        </c:ser>
        <c:dLbls>
          <c:showLegendKey val="0"/>
          <c:showVal val="0"/>
          <c:showCatName val="0"/>
          <c:showSerName val="0"/>
          <c:showPercent val="0"/>
          <c:showBubbleSize val="0"/>
        </c:dLbls>
        <c:gapWidth val="150"/>
        <c:axId val="86689664"/>
        <c:axId val="8670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xmlns:c16r2="http://schemas.microsoft.com/office/drawing/2015/06/chart">
            <c:ext xmlns:c16="http://schemas.microsoft.com/office/drawing/2014/chart" uri="{C3380CC4-5D6E-409C-BE32-E72D297353CC}">
              <c16:uniqueId val="{00000001-6716-4EBF-A58B-61C74DD79651}"/>
            </c:ext>
          </c:extLst>
        </c:ser>
        <c:dLbls>
          <c:showLegendKey val="0"/>
          <c:showVal val="0"/>
          <c:showCatName val="0"/>
          <c:showSerName val="0"/>
          <c:showPercent val="0"/>
          <c:showBubbleSize val="0"/>
        </c:dLbls>
        <c:marker val="1"/>
        <c:smooth val="0"/>
        <c:axId val="86689664"/>
        <c:axId val="86704128"/>
      </c:lineChart>
      <c:dateAx>
        <c:axId val="86689664"/>
        <c:scaling>
          <c:orientation val="minMax"/>
        </c:scaling>
        <c:delete val="1"/>
        <c:axPos val="b"/>
        <c:numFmt formatCode="&quot;H&quot;yy" sourceLinked="1"/>
        <c:majorTickMark val="none"/>
        <c:minorTickMark val="none"/>
        <c:tickLblPos val="none"/>
        <c:crossAx val="86704128"/>
        <c:crosses val="autoZero"/>
        <c:auto val="1"/>
        <c:lblOffset val="100"/>
        <c:baseTimeUnit val="years"/>
      </c:dateAx>
      <c:valAx>
        <c:axId val="8670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6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42.12</c:v>
                </c:pt>
                <c:pt idx="1">
                  <c:v>43.17</c:v>
                </c:pt>
                <c:pt idx="2">
                  <c:v>44.24</c:v>
                </c:pt>
                <c:pt idx="3">
                  <c:v>45.59</c:v>
                </c:pt>
                <c:pt idx="4">
                  <c:v>47.47</c:v>
                </c:pt>
              </c:numCache>
            </c:numRef>
          </c:val>
          <c:extLst xmlns:c16r2="http://schemas.microsoft.com/office/drawing/2015/06/chart">
            <c:ext xmlns:c16="http://schemas.microsoft.com/office/drawing/2014/chart" uri="{C3380CC4-5D6E-409C-BE32-E72D297353CC}">
              <c16:uniqueId val="{00000000-4BCF-4F1B-9867-6E803F40E8DB}"/>
            </c:ext>
          </c:extLst>
        </c:ser>
        <c:dLbls>
          <c:showLegendKey val="0"/>
          <c:showVal val="0"/>
          <c:showCatName val="0"/>
          <c:showSerName val="0"/>
          <c:showPercent val="0"/>
          <c:showBubbleSize val="0"/>
        </c:dLbls>
        <c:gapWidth val="150"/>
        <c:axId val="86718720"/>
        <c:axId val="8672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xmlns:c16r2="http://schemas.microsoft.com/office/drawing/2015/06/chart">
            <c:ext xmlns:c16="http://schemas.microsoft.com/office/drawing/2014/chart" uri="{C3380CC4-5D6E-409C-BE32-E72D297353CC}">
              <c16:uniqueId val="{00000001-4BCF-4F1B-9867-6E803F40E8DB}"/>
            </c:ext>
          </c:extLst>
        </c:ser>
        <c:dLbls>
          <c:showLegendKey val="0"/>
          <c:showVal val="0"/>
          <c:showCatName val="0"/>
          <c:showSerName val="0"/>
          <c:showPercent val="0"/>
          <c:showBubbleSize val="0"/>
        </c:dLbls>
        <c:marker val="1"/>
        <c:smooth val="0"/>
        <c:axId val="86718720"/>
        <c:axId val="86720896"/>
      </c:lineChart>
      <c:dateAx>
        <c:axId val="86718720"/>
        <c:scaling>
          <c:orientation val="minMax"/>
        </c:scaling>
        <c:delete val="1"/>
        <c:axPos val="b"/>
        <c:numFmt formatCode="&quot;H&quot;yy" sourceLinked="1"/>
        <c:majorTickMark val="none"/>
        <c:minorTickMark val="none"/>
        <c:tickLblPos val="none"/>
        <c:crossAx val="86720896"/>
        <c:crosses val="autoZero"/>
        <c:auto val="1"/>
        <c:lblOffset val="100"/>
        <c:baseTimeUnit val="years"/>
      </c:dateAx>
      <c:valAx>
        <c:axId val="867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18.850000000000001</c:v>
                </c:pt>
                <c:pt idx="1">
                  <c:v>19.260000000000002</c:v>
                </c:pt>
                <c:pt idx="2">
                  <c:v>20.239999999999998</c:v>
                </c:pt>
                <c:pt idx="3">
                  <c:v>22.47</c:v>
                </c:pt>
                <c:pt idx="4">
                  <c:v>25.1</c:v>
                </c:pt>
              </c:numCache>
            </c:numRef>
          </c:val>
          <c:extLst xmlns:c16r2="http://schemas.microsoft.com/office/drawing/2015/06/chart">
            <c:ext xmlns:c16="http://schemas.microsoft.com/office/drawing/2014/chart" uri="{C3380CC4-5D6E-409C-BE32-E72D297353CC}">
              <c16:uniqueId val="{00000000-BF54-4A73-824C-C7F4A2D9769D}"/>
            </c:ext>
          </c:extLst>
        </c:ser>
        <c:dLbls>
          <c:showLegendKey val="0"/>
          <c:showVal val="0"/>
          <c:showCatName val="0"/>
          <c:showSerName val="0"/>
          <c:showPercent val="0"/>
          <c:showBubbleSize val="0"/>
        </c:dLbls>
        <c:gapWidth val="150"/>
        <c:axId val="86735488"/>
        <c:axId val="8674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xmlns:c16r2="http://schemas.microsoft.com/office/drawing/2015/06/chart">
            <c:ext xmlns:c16="http://schemas.microsoft.com/office/drawing/2014/chart" uri="{C3380CC4-5D6E-409C-BE32-E72D297353CC}">
              <c16:uniqueId val="{00000001-BF54-4A73-824C-C7F4A2D9769D}"/>
            </c:ext>
          </c:extLst>
        </c:ser>
        <c:dLbls>
          <c:showLegendKey val="0"/>
          <c:showVal val="0"/>
          <c:showCatName val="0"/>
          <c:showSerName val="0"/>
          <c:showPercent val="0"/>
          <c:showBubbleSize val="0"/>
        </c:dLbls>
        <c:marker val="1"/>
        <c:smooth val="0"/>
        <c:axId val="86735488"/>
        <c:axId val="86741760"/>
      </c:lineChart>
      <c:dateAx>
        <c:axId val="86735488"/>
        <c:scaling>
          <c:orientation val="minMax"/>
        </c:scaling>
        <c:delete val="1"/>
        <c:axPos val="b"/>
        <c:numFmt formatCode="&quot;H&quot;yy" sourceLinked="1"/>
        <c:majorTickMark val="none"/>
        <c:minorTickMark val="none"/>
        <c:tickLblPos val="none"/>
        <c:crossAx val="86741760"/>
        <c:crosses val="autoZero"/>
        <c:auto val="1"/>
        <c:lblOffset val="100"/>
        <c:baseTimeUnit val="years"/>
      </c:dateAx>
      <c:valAx>
        <c:axId val="867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B8-4A25-B9D0-0BDAC0323CFA}"/>
            </c:ext>
          </c:extLst>
        </c:ser>
        <c:dLbls>
          <c:showLegendKey val="0"/>
          <c:showVal val="0"/>
          <c:showCatName val="0"/>
          <c:showSerName val="0"/>
          <c:showPercent val="0"/>
          <c:showBubbleSize val="0"/>
        </c:dLbls>
        <c:gapWidth val="150"/>
        <c:axId val="86756352"/>
        <c:axId val="8675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xmlns:c16r2="http://schemas.microsoft.com/office/drawing/2015/06/chart">
            <c:ext xmlns:c16="http://schemas.microsoft.com/office/drawing/2014/chart" uri="{C3380CC4-5D6E-409C-BE32-E72D297353CC}">
              <c16:uniqueId val="{00000001-8AB8-4A25-B9D0-0BDAC0323CFA}"/>
            </c:ext>
          </c:extLst>
        </c:ser>
        <c:dLbls>
          <c:showLegendKey val="0"/>
          <c:showVal val="0"/>
          <c:showCatName val="0"/>
          <c:showSerName val="0"/>
          <c:showPercent val="0"/>
          <c:showBubbleSize val="0"/>
        </c:dLbls>
        <c:marker val="1"/>
        <c:smooth val="0"/>
        <c:axId val="86756352"/>
        <c:axId val="86758528"/>
      </c:lineChart>
      <c:dateAx>
        <c:axId val="86756352"/>
        <c:scaling>
          <c:orientation val="minMax"/>
        </c:scaling>
        <c:delete val="1"/>
        <c:axPos val="b"/>
        <c:numFmt formatCode="&quot;H&quot;yy" sourceLinked="1"/>
        <c:majorTickMark val="none"/>
        <c:minorTickMark val="none"/>
        <c:tickLblPos val="none"/>
        <c:crossAx val="86758528"/>
        <c:crosses val="autoZero"/>
        <c:auto val="1"/>
        <c:lblOffset val="100"/>
        <c:baseTimeUnit val="years"/>
      </c:dateAx>
      <c:valAx>
        <c:axId val="86758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200.56</c:v>
                </c:pt>
                <c:pt idx="1">
                  <c:v>173.75</c:v>
                </c:pt>
                <c:pt idx="2">
                  <c:v>170.28</c:v>
                </c:pt>
                <c:pt idx="3">
                  <c:v>180.31</c:v>
                </c:pt>
                <c:pt idx="4">
                  <c:v>195.89</c:v>
                </c:pt>
              </c:numCache>
            </c:numRef>
          </c:val>
          <c:extLst xmlns:c16r2="http://schemas.microsoft.com/office/drawing/2015/06/chart">
            <c:ext xmlns:c16="http://schemas.microsoft.com/office/drawing/2014/chart" uri="{C3380CC4-5D6E-409C-BE32-E72D297353CC}">
              <c16:uniqueId val="{00000000-4560-432C-9E2E-4BF50AD0FBA1}"/>
            </c:ext>
          </c:extLst>
        </c:ser>
        <c:dLbls>
          <c:showLegendKey val="0"/>
          <c:showVal val="0"/>
          <c:showCatName val="0"/>
          <c:showSerName val="0"/>
          <c:showPercent val="0"/>
          <c:showBubbleSize val="0"/>
        </c:dLbls>
        <c:gapWidth val="150"/>
        <c:axId val="86769664"/>
        <c:axId val="8677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xmlns:c16r2="http://schemas.microsoft.com/office/drawing/2015/06/chart">
            <c:ext xmlns:c16="http://schemas.microsoft.com/office/drawing/2014/chart" uri="{C3380CC4-5D6E-409C-BE32-E72D297353CC}">
              <c16:uniqueId val="{00000001-4560-432C-9E2E-4BF50AD0FBA1}"/>
            </c:ext>
          </c:extLst>
        </c:ser>
        <c:dLbls>
          <c:showLegendKey val="0"/>
          <c:showVal val="0"/>
          <c:showCatName val="0"/>
          <c:showSerName val="0"/>
          <c:showPercent val="0"/>
          <c:showBubbleSize val="0"/>
        </c:dLbls>
        <c:marker val="1"/>
        <c:smooth val="0"/>
        <c:axId val="86769664"/>
        <c:axId val="86771584"/>
      </c:lineChart>
      <c:dateAx>
        <c:axId val="86769664"/>
        <c:scaling>
          <c:orientation val="minMax"/>
        </c:scaling>
        <c:delete val="1"/>
        <c:axPos val="b"/>
        <c:numFmt formatCode="&quot;H&quot;yy" sourceLinked="1"/>
        <c:majorTickMark val="none"/>
        <c:minorTickMark val="none"/>
        <c:tickLblPos val="none"/>
        <c:crossAx val="86771584"/>
        <c:crosses val="autoZero"/>
        <c:auto val="1"/>
        <c:lblOffset val="100"/>
        <c:baseTimeUnit val="years"/>
      </c:dateAx>
      <c:valAx>
        <c:axId val="8677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624.19000000000005</c:v>
                </c:pt>
                <c:pt idx="1">
                  <c:v>623.41</c:v>
                </c:pt>
                <c:pt idx="2">
                  <c:v>602.84</c:v>
                </c:pt>
                <c:pt idx="3">
                  <c:v>609.04999999999995</c:v>
                </c:pt>
                <c:pt idx="4">
                  <c:v>583.04</c:v>
                </c:pt>
              </c:numCache>
            </c:numRef>
          </c:val>
          <c:extLst xmlns:c16r2="http://schemas.microsoft.com/office/drawing/2015/06/chart">
            <c:ext xmlns:c16="http://schemas.microsoft.com/office/drawing/2014/chart" uri="{C3380CC4-5D6E-409C-BE32-E72D297353CC}">
              <c16:uniqueId val="{00000000-121A-4162-AC77-51F683ACCDA2}"/>
            </c:ext>
          </c:extLst>
        </c:ser>
        <c:dLbls>
          <c:showLegendKey val="0"/>
          <c:showVal val="0"/>
          <c:showCatName val="0"/>
          <c:showSerName val="0"/>
          <c:showPercent val="0"/>
          <c:showBubbleSize val="0"/>
        </c:dLbls>
        <c:gapWidth val="150"/>
        <c:axId val="86794240"/>
        <c:axId val="8679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xmlns:c16r2="http://schemas.microsoft.com/office/drawing/2015/06/chart">
            <c:ext xmlns:c16="http://schemas.microsoft.com/office/drawing/2014/chart" uri="{C3380CC4-5D6E-409C-BE32-E72D297353CC}">
              <c16:uniqueId val="{00000001-121A-4162-AC77-51F683ACCDA2}"/>
            </c:ext>
          </c:extLst>
        </c:ser>
        <c:dLbls>
          <c:showLegendKey val="0"/>
          <c:showVal val="0"/>
          <c:showCatName val="0"/>
          <c:showSerName val="0"/>
          <c:showPercent val="0"/>
          <c:showBubbleSize val="0"/>
        </c:dLbls>
        <c:marker val="1"/>
        <c:smooth val="0"/>
        <c:axId val="86794240"/>
        <c:axId val="86796160"/>
      </c:lineChart>
      <c:dateAx>
        <c:axId val="86794240"/>
        <c:scaling>
          <c:orientation val="minMax"/>
        </c:scaling>
        <c:delete val="1"/>
        <c:axPos val="b"/>
        <c:numFmt formatCode="&quot;H&quot;yy" sourceLinked="1"/>
        <c:majorTickMark val="none"/>
        <c:minorTickMark val="none"/>
        <c:tickLblPos val="none"/>
        <c:crossAx val="86796160"/>
        <c:crosses val="autoZero"/>
        <c:auto val="1"/>
        <c:lblOffset val="100"/>
        <c:baseTimeUnit val="years"/>
      </c:dateAx>
      <c:valAx>
        <c:axId val="86796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100.11</c:v>
                </c:pt>
                <c:pt idx="1">
                  <c:v>105.71</c:v>
                </c:pt>
                <c:pt idx="2">
                  <c:v>105.8</c:v>
                </c:pt>
                <c:pt idx="3">
                  <c:v>101.48</c:v>
                </c:pt>
                <c:pt idx="4">
                  <c:v>104.18</c:v>
                </c:pt>
              </c:numCache>
            </c:numRef>
          </c:val>
          <c:extLst xmlns:c16r2="http://schemas.microsoft.com/office/drawing/2015/06/chart">
            <c:ext xmlns:c16="http://schemas.microsoft.com/office/drawing/2014/chart" uri="{C3380CC4-5D6E-409C-BE32-E72D297353CC}">
              <c16:uniqueId val="{00000000-59E6-4E5D-954F-4E1A9E5CB2EA}"/>
            </c:ext>
          </c:extLst>
        </c:ser>
        <c:dLbls>
          <c:showLegendKey val="0"/>
          <c:showVal val="0"/>
          <c:showCatName val="0"/>
          <c:showSerName val="0"/>
          <c:showPercent val="0"/>
          <c:showBubbleSize val="0"/>
        </c:dLbls>
        <c:gapWidth val="150"/>
        <c:axId val="86811008"/>
        <c:axId val="8681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xmlns:c16r2="http://schemas.microsoft.com/office/drawing/2015/06/chart">
            <c:ext xmlns:c16="http://schemas.microsoft.com/office/drawing/2014/chart" uri="{C3380CC4-5D6E-409C-BE32-E72D297353CC}">
              <c16:uniqueId val="{00000001-59E6-4E5D-954F-4E1A9E5CB2EA}"/>
            </c:ext>
          </c:extLst>
        </c:ser>
        <c:dLbls>
          <c:showLegendKey val="0"/>
          <c:showVal val="0"/>
          <c:showCatName val="0"/>
          <c:showSerName val="0"/>
          <c:showPercent val="0"/>
          <c:showBubbleSize val="0"/>
        </c:dLbls>
        <c:marker val="1"/>
        <c:smooth val="0"/>
        <c:axId val="86811008"/>
        <c:axId val="86812928"/>
      </c:lineChart>
      <c:dateAx>
        <c:axId val="86811008"/>
        <c:scaling>
          <c:orientation val="minMax"/>
        </c:scaling>
        <c:delete val="1"/>
        <c:axPos val="b"/>
        <c:numFmt formatCode="&quot;H&quot;yy" sourceLinked="1"/>
        <c:majorTickMark val="none"/>
        <c:minorTickMark val="none"/>
        <c:tickLblPos val="none"/>
        <c:crossAx val="86812928"/>
        <c:crosses val="autoZero"/>
        <c:auto val="1"/>
        <c:lblOffset val="100"/>
        <c:baseTimeUnit val="years"/>
      </c:dateAx>
      <c:valAx>
        <c:axId val="868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138.32</c:v>
                </c:pt>
                <c:pt idx="1">
                  <c:v>131.19</c:v>
                </c:pt>
                <c:pt idx="2">
                  <c:v>131.01</c:v>
                </c:pt>
                <c:pt idx="3">
                  <c:v>138.30000000000001</c:v>
                </c:pt>
                <c:pt idx="4">
                  <c:v>133.69</c:v>
                </c:pt>
              </c:numCache>
            </c:numRef>
          </c:val>
          <c:extLst xmlns:c16r2="http://schemas.microsoft.com/office/drawing/2015/06/chart">
            <c:ext xmlns:c16="http://schemas.microsoft.com/office/drawing/2014/chart" uri="{C3380CC4-5D6E-409C-BE32-E72D297353CC}">
              <c16:uniqueId val="{00000000-5CB0-4244-BB32-FE03E94A9ACF}"/>
            </c:ext>
          </c:extLst>
        </c:ser>
        <c:dLbls>
          <c:showLegendKey val="0"/>
          <c:showVal val="0"/>
          <c:showCatName val="0"/>
          <c:showSerName val="0"/>
          <c:showPercent val="0"/>
          <c:showBubbleSize val="0"/>
        </c:dLbls>
        <c:gapWidth val="150"/>
        <c:axId val="86835584"/>
        <c:axId val="8683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xmlns:c16r2="http://schemas.microsoft.com/office/drawing/2015/06/chart">
            <c:ext xmlns:c16="http://schemas.microsoft.com/office/drawing/2014/chart" uri="{C3380CC4-5D6E-409C-BE32-E72D297353CC}">
              <c16:uniqueId val="{00000001-5CB0-4244-BB32-FE03E94A9ACF}"/>
            </c:ext>
          </c:extLst>
        </c:ser>
        <c:dLbls>
          <c:showLegendKey val="0"/>
          <c:showVal val="0"/>
          <c:showCatName val="0"/>
          <c:showSerName val="0"/>
          <c:showPercent val="0"/>
          <c:showBubbleSize val="0"/>
        </c:dLbls>
        <c:marker val="1"/>
        <c:smooth val="0"/>
        <c:axId val="86835584"/>
        <c:axId val="86837504"/>
      </c:lineChart>
      <c:dateAx>
        <c:axId val="86835584"/>
        <c:scaling>
          <c:orientation val="minMax"/>
        </c:scaling>
        <c:delete val="1"/>
        <c:axPos val="b"/>
        <c:numFmt formatCode="&quot;H&quot;yy" sourceLinked="1"/>
        <c:majorTickMark val="none"/>
        <c:minorTickMark val="none"/>
        <c:tickLblPos val="none"/>
        <c:crossAx val="86837504"/>
        <c:crosses val="autoZero"/>
        <c:auto val="1"/>
        <c:lblOffset val="100"/>
        <c:baseTimeUnit val="years"/>
      </c:dateAx>
      <c:valAx>
        <c:axId val="868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菊池市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47103</v>
      </c>
      <c r="AM8" s="45"/>
      <c r="AN8" s="45"/>
      <c r="AO8" s="45"/>
      <c r="AP8" s="45"/>
      <c r="AQ8" s="45"/>
      <c r="AR8" s="45"/>
      <c r="AS8" s="45"/>
      <c r="AT8" s="46">
        <f>データ!$S$6</f>
        <v>276.85000000000002</v>
      </c>
      <c r="AU8" s="47"/>
      <c r="AV8" s="47"/>
      <c r="AW8" s="47"/>
      <c r="AX8" s="47"/>
      <c r="AY8" s="47"/>
      <c r="AZ8" s="47"/>
      <c r="BA8" s="47"/>
      <c r="BB8" s="48">
        <f>データ!$T$6</f>
        <v>170.14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46.3</v>
      </c>
      <c r="J10" s="47"/>
      <c r="K10" s="47"/>
      <c r="L10" s="47"/>
      <c r="M10" s="47"/>
      <c r="N10" s="47"/>
      <c r="O10" s="81"/>
      <c r="P10" s="48">
        <f>データ!$P$6</f>
        <v>73.28</v>
      </c>
      <c r="Q10" s="48"/>
      <c r="R10" s="48"/>
      <c r="S10" s="48"/>
      <c r="T10" s="48"/>
      <c r="U10" s="48"/>
      <c r="V10" s="48"/>
      <c r="W10" s="45">
        <f>データ!$Q$6</f>
        <v>2780</v>
      </c>
      <c r="X10" s="45"/>
      <c r="Y10" s="45"/>
      <c r="Z10" s="45"/>
      <c r="AA10" s="45"/>
      <c r="AB10" s="45"/>
      <c r="AC10" s="45"/>
      <c r="AD10" s="2"/>
      <c r="AE10" s="2"/>
      <c r="AF10" s="2"/>
      <c r="AG10" s="2"/>
      <c r="AH10" s="2"/>
      <c r="AI10" s="2"/>
      <c r="AJ10" s="2"/>
      <c r="AK10" s="2"/>
      <c r="AL10" s="45">
        <f>データ!$U$6</f>
        <v>34310</v>
      </c>
      <c r="AM10" s="45"/>
      <c r="AN10" s="45"/>
      <c r="AO10" s="45"/>
      <c r="AP10" s="45"/>
      <c r="AQ10" s="45"/>
      <c r="AR10" s="45"/>
      <c r="AS10" s="45"/>
      <c r="AT10" s="46">
        <f>データ!$V$6</f>
        <v>71.959999999999994</v>
      </c>
      <c r="AU10" s="47"/>
      <c r="AV10" s="47"/>
      <c r="AW10" s="47"/>
      <c r="AX10" s="47"/>
      <c r="AY10" s="47"/>
      <c r="AZ10" s="47"/>
      <c r="BA10" s="47"/>
      <c r="BB10" s="48">
        <f>データ!$W$6</f>
        <v>476.79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E+JMvl/wTn7+Uuu6+vZwVABP1eXdMRhtC5zN0IgrzfrFRqJk7wS+vuMfs2VvoP8w9o3YYXCiwfnyify18ILw==" saltValue="yjiu8QUYeMlmeprLtpk4C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432105</v>
      </c>
      <c r="D6" s="20">
        <f t="shared" si="3"/>
        <v>46</v>
      </c>
      <c r="E6" s="20">
        <f t="shared" si="3"/>
        <v>1</v>
      </c>
      <c r="F6" s="20">
        <f t="shared" si="3"/>
        <v>0</v>
      </c>
      <c r="G6" s="20">
        <f t="shared" si="3"/>
        <v>1</v>
      </c>
      <c r="H6" s="20" t="str">
        <f t="shared" si="3"/>
        <v>熊本県　菊池市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46.3</v>
      </c>
      <c r="P6" s="21">
        <f t="shared" si="3"/>
        <v>73.28</v>
      </c>
      <c r="Q6" s="21">
        <f t="shared" si="3"/>
        <v>2780</v>
      </c>
      <c r="R6" s="21">
        <f t="shared" si="3"/>
        <v>47103</v>
      </c>
      <c r="S6" s="21">
        <f t="shared" si="3"/>
        <v>276.85000000000002</v>
      </c>
      <c r="T6" s="21">
        <f t="shared" si="3"/>
        <v>170.14</v>
      </c>
      <c r="U6" s="21">
        <f t="shared" si="3"/>
        <v>34310</v>
      </c>
      <c r="V6" s="21">
        <f t="shared" si="3"/>
        <v>71.959999999999994</v>
      </c>
      <c r="W6" s="21">
        <f t="shared" si="3"/>
        <v>476.79</v>
      </c>
      <c r="X6" s="22">
        <f>IF(X7="",NA(),X7)</f>
        <v>108.28</v>
      </c>
      <c r="Y6" s="22">
        <f t="shared" ref="Y6:AG6" si="4">IF(Y7="",NA(),Y7)</f>
        <v>112.87</v>
      </c>
      <c r="Z6" s="22">
        <f t="shared" si="4"/>
        <v>112.1</v>
      </c>
      <c r="AA6" s="22">
        <f t="shared" si="4"/>
        <v>108.92</v>
      </c>
      <c r="AB6" s="22">
        <f t="shared" si="4"/>
        <v>110.99</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200.56</v>
      </c>
      <c r="AU6" s="22">
        <f t="shared" ref="AU6:BC6" si="6">IF(AU7="",NA(),AU7)</f>
        <v>173.75</v>
      </c>
      <c r="AV6" s="22">
        <f t="shared" si="6"/>
        <v>170.28</v>
      </c>
      <c r="AW6" s="22">
        <f t="shared" si="6"/>
        <v>180.31</v>
      </c>
      <c r="AX6" s="22">
        <f t="shared" si="6"/>
        <v>195.89</v>
      </c>
      <c r="AY6" s="22">
        <f t="shared" si="6"/>
        <v>366.03</v>
      </c>
      <c r="AZ6" s="22">
        <f t="shared" si="6"/>
        <v>365.18</v>
      </c>
      <c r="BA6" s="22">
        <f t="shared" si="6"/>
        <v>327.77</v>
      </c>
      <c r="BB6" s="22">
        <f t="shared" si="6"/>
        <v>338.02</v>
      </c>
      <c r="BC6" s="22">
        <f t="shared" si="6"/>
        <v>345.94</v>
      </c>
      <c r="BD6" s="21" t="str">
        <f>IF(BD7="","",IF(BD7="-","【-】","【"&amp;SUBSTITUTE(TEXT(BD7,"#,##0.00"),"-","△")&amp;"】"))</f>
        <v>【252.29】</v>
      </c>
      <c r="BE6" s="22">
        <f>IF(BE7="",NA(),BE7)</f>
        <v>624.19000000000005</v>
      </c>
      <c r="BF6" s="22">
        <f t="shared" ref="BF6:BN6" si="7">IF(BF7="",NA(),BF7)</f>
        <v>623.41</v>
      </c>
      <c r="BG6" s="22">
        <f t="shared" si="7"/>
        <v>602.84</v>
      </c>
      <c r="BH6" s="22">
        <f t="shared" si="7"/>
        <v>609.04999999999995</v>
      </c>
      <c r="BI6" s="22">
        <f t="shared" si="7"/>
        <v>583.04</v>
      </c>
      <c r="BJ6" s="22">
        <f t="shared" si="7"/>
        <v>370.12</v>
      </c>
      <c r="BK6" s="22">
        <f t="shared" si="7"/>
        <v>371.65</v>
      </c>
      <c r="BL6" s="22">
        <f t="shared" si="7"/>
        <v>397.1</v>
      </c>
      <c r="BM6" s="22">
        <f t="shared" si="7"/>
        <v>379.91</v>
      </c>
      <c r="BN6" s="22">
        <f t="shared" si="7"/>
        <v>386.61</v>
      </c>
      <c r="BO6" s="21" t="str">
        <f>IF(BO7="","",IF(BO7="-","【-】","【"&amp;SUBSTITUTE(TEXT(BO7,"#,##0.00"),"-","△")&amp;"】"))</f>
        <v>【268.07】</v>
      </c>
      <c r="BP6" s="22">
        <f>IF(BP7="",NA(),BP7)</f>
        <v>100.11</v>
      </c>
      <c r="BQ6" s="22">
        <f t="shared" ref="BQ6:BY6" si="8">IF(BQ7="",NA(),BQ7)</f>
        <v>105.71</v>
      </c>
      <c r="BR6" s="22">
        <f t="shared" si="8"/>
        <v>105.8</v>
      </c>
      <c r="BS6" s="22">
        <f t="shared" si="8"/>
        <v>101.48</v>
      </c>
      <c r="BT6" s="22">
        <f t="shared" si="8"/>
        <v>104.18</v>
      </c>
      <c r="BU6" s="22">
        <f t="shared" si="8"/>
        <v>100.42</v>
      </c>
      <c r="BV6" s="22">
        <f t="shared" si="8"/>
        <v>98.77</v>
      </c>
      <c r="BW6" s="22">
        <f t="shared" si="8"/>
        <v>95.79</v>
      </c>
      <c r="BX6" s="22">
        <f t="shared" si="8"/>
        <v>98.3</v>
      </c>
      <c r="BY6" s="22">
        <f t="shared" si="8"/>
        <v>93.82</v>
      </c>
      <c r="BZ6" s="21" t="str">
        <f>IF(BZ7="","",IF(BZ7="-","【-】","【"&amp;SUBSTITUTE(TEXT(BZ7,"#,##0.00"),"-","△")&amp;"】"))</f>
        <v>【97.47】</v>
      </c>
      <c r="CA6" s="22">
        <f>IF(CA7="",NA(),CA7)</f>
        <v>138.32</v>
      </c>
      <c r="CB6" s="22">
        <f t="shared" ref="CB6:CJ6" si="9">IF(CB7="",NA(),CB7)</f>
        <v>131.19</v>
      </c>
      <c r="CC6" s="22">
        <f t="shared" si="9"/>
        <v>131.01</v>
      </c>
      <c r="CD6" s="22">
        <f t="shared" si="9"/>
        <v>138.30000000000001</v>
      </c>
      <c r="CE6" s="22">
        <f t="shared" si="9"/>
        <v>133.69</v>
      </c>
      <c r="CF6" s="22">
        <f t="shared" si="9"/>
        <v>171.67</v>
      </c>
      <c r="CG6" s="22">
        <f t="shared" si="9"/>
        <v>173.67</v>
      </c>
      <c r="CH6" s="22">
        <f t="shared" si="9"/>
        <v>171.13</v>
      </c>
      <c r="CI6" s="22">
        <f t="shared" si="9"/>
        <v>173.7</v>
      </c>
      <c r="CJ6" s="22">
        <f t="shared" si="9"/>
        <v>178.94</v>
      </c>
      <c r="CK6" s="21" t="str">
        <f>IF(CK7="","",IF(CK7="-","【-】","【"&amp;SUBSTITUTE(TEXT(CK7,"#,##0.00"),"-","△")&amp;"】"))</f>
        <v>【174.75】</v>
      </c>
      <c r="CL6" s="22">
        <f>IF(CL7="",NA(),CL7)</f>
        <v>40.28</v>
      </c>
      <c r="CM6" s="22">
        <f t="shared" ref="CM6:CU6" si="10">IF(CM7="",NA(),CM7)</f>
        <v>35.630000000000003</v>
      </c>
      <c r="CN6" s="22">
        <f t="shared" si="10"/>
        <v>35.99</v>
      </c>
      <c r="CO6" s="22">
        <f t="shared" si="10"/>
        <v>38.72</v>
      </c>
      <c r="CP6" s="22">
        <f t="shared" si="10"/>
        <v>39.86</v>
      </c>
      <c r="CQ6" s="22">
        <f t="shared" si="10"/>
        <v>59.74</v>
      </c>
      <c r="CR6" s="22">
        <f t="shared" si="10"/>
        <v>59.67</v>
      </c>
      <c r="CS6" s="22">
        <f t="shared" si="10"/>
        <v>60.12</v>
      </c>
      <c r="CT6" s="22">
        <f t="shared" si="10"/>
        <v>60.34</v>
      </c>
      <c r="CU6" s="22">
        <f t="shared" si="10"/>
        <v>59.54</v>
      </c>
      <c r="CV6" s="21" t="str">
        <f>IF(CV7="","",IF(CV7="-","【-】","【"&amp;SUBSTITUTE(TEXT(CV7,"#,##0.00"),"-","△")&amp;"】"))</f>
        <v>【59.97】</v>
      </c>
      <c r="CW6" s="22">
        <f>IF(CW7="",NA(),CW7)</f>
        <v>82.85</v>
      </c>
      <c r="CX6" s="22">
        <f t="shared" ref="CX6:DF6" si="11">IF(CX7="",NA(),CX7)</f>
        <v>83.92</v>
      </c>
      <c r="CY6" s="22">
        <f t="shared" si="11"/>
        <v>84.53</v>
      </c>
      <c r="CZ6" s="22">
        <f t="shared" si="11"/>
        <v>84.69</v>
      </c>
      <c r="DA6" s="22">
        <f t="shared" si="11"/>
        <v>82.89</v>
      </c>
      <c r="DB6" s="22">
        <f t="shared" si="11"/>
        <v>84.8</v>
      </c>
      <c r="DC6" s="22">
        <f t="shared" si="11"/>
        <v>84.6</v>
      </c>
      <c r="DD6" s="22">
        <f t="shared" si="11"/>
        <v>84.24</v>
      </c>
      <c r="DE6" s="22">
        <f t="shared" si="11"/>
        <v>84.19</v>
      </c>
      <c r="DF6" s="22">
        <f t="shared" si="11"/>
        <v>83.93</v>
      </c>
      <c r="DG6" s="21" t="str">
        <f>IF(DG7="","",IF(DG7="-","【-】","【"&amp;SUBSTITUTE(TEXT(DG7,"#,##0.00"),"-","△")&amp;"】"))</f>
        <v>【89.76】</v>
      </c>
      <c r="DH6" s="22">
        <f>IF(DH7="",NA(),DH7)</f>
        <v>42.12</v>
      </c>
      <c r="DI6" s="22">
        <f t="shared" ref="DI6:DQ6" si="12">IF(DI7="",NA(),DI7)</f>
        <v>43.17</v>
      </c>
      <c r="DJ6" s="22">
        <f t="shared" si="12"/>
        <v>44.24</v>
      </c>
      <c r="DK6" s="22">
        <f t="shared" si="12"/>
        <v>45.59</v>
      </c>
      <c r="DL6" s="22">
        <f t="shared" si="12"/>
        <v>47.47</v>
      </c>
      <c r="DM6" s="22">
        <f t="shared" si="12"/>
        <v>47.66</v>
      </c>
      <c r="DN6" s="22">
        <f t="shared" si="12"/>
        <v>48.17</v>
      </c>
      <c r="DO6" s="22">
        <f t="shared" si="12"/>
        <v>48.83</v>
      </c>
      <c r="DP6" s="22">
        <f t="shared" si="12"/>
        <v>49.96</v>
      </c>
      <c r="DQ6" s="22">
        <f t="shared" si="12"/>
        <v>50.82</v>
      </c>
      <c r="DR6" s="21" t="str">
        <f>IF(DR7="","",IF(DR7="-","【-】","【"&amp;SUBSTITUTE(TEXT(DR7,"#,##0.00"),"-","△")&amp;"】"))</f>
        <v>【51.51】</v>
      </c>
      <c r="DS6" s="22">
        <f>IF(DS7="",NA(),DS7)</f>
        <v>18.850000000000001</v>
      </c>
      <c r="DT6" s="22">
        <f t="shared" ref="DT6:EB6" si="13">IF(DT7="",NA(),DT7)</f>
        <v>19.260000000000002</v>
      </c>
      <c r="DU6" s="22">
        <f t="shared" si="13"/>
        <v>20.239999999999998</v>
      </c>
      <c r="DV6" s="22">
        <f t="shared" si="13"/>
        <v>22.47</v>
      </c>
      <c r="DW6" s="22">
        <f t="shared" si="13"/>
        <v>25.1</v>
      </c>
      <c r="DX6" s="22">
        <f t="shared" si="13"/>
        <v>15.1</v>
      </c>
      <c r="DY6" s="22">
        <f t="shared" si="13"/>
        <v>17.12</v>
      </c>
      <c r="DZ6" s="22">
        <f t="shared" si="13"/>
        <v>18.18</v>
      </c>
      <c r="EA6" s="22">
        <f t="shared" si="13"/>
        <v>19.32</v>
      </c>
      <c r="EB6" s="22">
        <f t="shared" si="13"/>
        <v>21.16</v>
      </c>
      <c r="EC6" s="21" t="str">
        <f>IF(EC7="","",IF(EC7="-","【-】","【"&amp;SUBSTITUTE(TEXT(EC7,"#,##0.00"),"-","△")&amp;"】"))</f>
        <v>【23.75】</v>
      </c>
      <c r="ED6" s="22">
        <f>IF(ED7="",NA(),ED7)</f>
        <v>0.51</v>
      </c>
      <c r="EE6" s="22">
        <f t="shared" ref="EE6:EM6" si="14">IF(EE7="",NA(),EE7)</f>
        <v>0.2</v>
      </c>
      <c r="EF6" s="22">
        <f t="shared" si="14"/>
        <v>0.91</v>
      </c>
      <c r="EG6" s="22">
        <f t="shared" si="14"/>
        <v>0.92</v>
      </c>
      <c r="EH6" s="22">
        <f t="shared" si="14"/>
        <v>0.41</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432105</v>
      </c>
      <c r="D7" s="24">
        <v>46</v>
      </c>
      <c r="E7" s="24">
        <v>1</v>
      </c>
      <c r="F7" s="24">
        <v>0</v>
      </c>
      <c r="G7" s="24">
        <v>1</v>
      </c>
      <c r="H7" s="24" t="s">
        <v>93</v>
      </c>
      <c r="I7" s="24" t="s">
        <v>94</v>
      </c>
      <c r="J7" s="24" t="s">
        <v>95</v>
      </c>
      <c r="K7" s="24" t="s">
        <v>96</v>
      </c>
      <c r="L7" s="24" t="s">
        <v>97</v>
      </c>
      <c r="M7" s="24" t="s">
        <v>98</v>
      </c>
      <c r="N7" s="25" t="s">
        <v>99</v>
      </c>
      <c r="O7" s="25">
        <v>46.3</v>
      </c>
      <c r="P7" s="25">
        <v>73.28</v>
      </c>
      <c r="Q7" s="25">
        <v>2780</v>
      </c>
      <c r="R7" s="25">
        <v>47103</v>
      </c>
      <c r="S7" s="25">
        <v>276.85000000000002</v>
      </c>
      <c r="T7" s="25">
        <v>170.14</v>
      </c>
      <c r="U7" s="25">
        <v>34310</v>
      </c>
      <c r="V7" s="25">
        <v>71.959999999999994</v>
      </c>
      <c r="W7" s="25">
        <v>476.79</v>
      </c>
      <c r="X7" s="25">
        <v>108.28</v>
      </c>
      <c r="Y7" s="25">
        <v>112.87</v>
      </c>
      <c r="Z7" s="25">
        <v>112.1</v>
      </c>
      <c r="AA7" s="25">
        <v>108.92</v>
      </c>
      <c r="AB7" s="25">
        <v>110.99</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200.56</v>
      </c>
      <c r="AU7" s="25">
        <v>173.75</v>
      </c>
      <c r="AV7" s="25">
        <v>170.28</v>
      </c>
      <c r="AW7" s="25">
        <v>180.31</v>
      </c>
      <c r="AX7" s="25">
        <v>195.89</v>
      </c>
      <c r="AY7" s="25">
        <v>366.03</v>
      </c>
      <c r="AZ7" s="25">
        <v>365.18</v>
      </c>
      <c r="BA7" s="25">
        <v>327.77</v>
      </c>
      <c r="BB7" s="25">
        <v>338.02</v>
      </c>
      <c r="BC7" s="25">
        <v>345.94</v>
      </c>
      <c r="BD7" s="25">
        <v>252.29</v>
      </c>
      <c r="BE7" s="25">
        <v>624.19000000000005</v>
      </c>
      <c r="BF7" s="25">
        <v>623.41</v>
      </c>
      <c r="BG7" s="25">
        <v>602.84</v>
      </c>
      <c r="BH7" s="25">
        <v>609.04999999999995</v>
      </c>
      <c r="BI7" s="25">
        <v>583.04</v>
      </c>
      <c r="BJ7" s="25">
        <v>370.12</v>
      </c>
      <c r="BK7" s="25">
        <v>371.65</v>
      </c>
      <c r="BL7" s="25">
        <v>397.1</v>
      </c>
      <c r="BM7" s="25">
        <v>379.91</v>
      </c>
      <c r="BN7" s="25">
        <v>386.61</v>
      </c>
      <c r="BO7" s="25">
        <v>268.07</v>
      </c>
      <c r="BP7" s="25">
        <v>100.11</v>
      </c>
      <c r="BQ7" s="25">
        <v>105.71</v>
      </c>
      <c r="BR7" s="25">
        <v>105.8</v>
      </c>
      <c r="BS7" s="25">
        <v>101.48</v>
      </c>
      <c r="BT7" s="25">
        <v>104.18</v>
      </c>
      <c r="BU7" s="25">
        <v>100.42</v>
      </c>
      <c r="BV7" s="25">
        <v>98.77</v>
      </c>
      <c r="BW7" s="25">
        <v>95.79</v>
      </c>
      <c r="BX7" s="25">
        <v>98.3</v>
      </c>
      <c r="BY7" s="25">
        <v>93.82</v>
      </c>
      <c r="BZ7" s="25">
        <v>97.47</v>
      </c>
      <c r="CA7" s="25">
        <v>138.32</v>
      </c>
      <c r="CB7" s="25">
        <v>131.19</v>
      </c>
      <c r="CC7" s="25">
        <v>131.01</v>
      </c>
      <c r="CD7" s="25">
        <v>138.30000000000001</v>
      </c>
      <c r="CE7" s="25">
        <v>133.69</v>
      </c>
      <c r="CF7" s="25">
        <v>171.67</v>
      </c>
      <c r="CG7" s="25">
        <v>173.67</v>
      </c>
      <c r="CH7" s="25">
        <v>171.13</v>
      </c>
      <c r="CI7" s="25">
        <v>173.7</v>
      </c>
      <c r="CJ7" s="25">
        <v>178.94</v>
      </c>
      <c r="CK7" s="25">
        <v>174.75</v>
      </c>
      <c r="CL7" s="25">
        <v>40.28</v>
      </c>
      <c r="CM7" s="25">
        <v>35.630000000000003</v>
      </c>
      <c r="CN7" s="25">
        <v>35.99</v>
      </c>
      <c r="CO7" s="25">
        <v>38.72</v>
      </c>
      <c r="CP7" s="25">
        <v>39.86</v>
      </c>
      <c r="CQ7" s="25">
        <v>59.74</v>
      </c>
      <c r="CR7" s="25">
        <v>59.67</v>
      </c>
      <c r="CS7" s="25">
        <v>60.12</v>
      </c>
      <c r="CT7" s="25">
        <v>60.34</v>
      </c>
      <c r="CU7" s="25">
        <v>59.54</v>
      </c>
      <c r="CV7" s="25">
        <v>59.97</v>
      </c>
      <c r="CW7" s="25">
        <v>82.85</v>
      </c>
      <c r="CX7" s="25">
        <v>83.92</v>
      </c>
      <c r="CY7" s="25">
        <v>84.53</v>
      </c>
      <c r="CZ7" s="25">
        <v>84.69</v>
      </c>
      <c r="DA7" s="25">
        <v>82.89</v>
      </c>
      <c r="DB7" s="25">
        <v>84.8</v>
      </c>
      <c r="DC7" s="25">
        <v>84.6</v>
      </c>
      <c r="DD7" s="25">
        <v>84.24</v>
      </c>
      <c r="DE7" s="25">
        <v>84.19</v>
      </c>
      <c r="DF7" s="25">
        <v>83.93</v>
      </c>
      <c r="DG7" s="25">
        <v>89.76</v>
      </c>
      <c r="DH7" s="25">
        <v>42.12</v>
      </c>
      <c r="DI7" s="25">
        <v>43.17</v>
      </c>
      <c r="DJ7" s="25">
        <v>44.24</v>
      </c>
      <c r="DK7" s="25">
        <v>45.59</v>
      </c>
      <c r="DL7" s="25">
        <v>47.47</v>
      </c>
      <c r="DM7" s="25">
        <v>47.66</v>
      </c>
      <c r="DN7" s="25">
        <v>48.17</v>
      </c>
      <c r="DO7" s="25">
        <v>48.83</v>
      </c>
      <c r="DP7" s="25">
        <v>49.96</v>
      </c>
      <c r="DQ7" s="25">
        <v>50.82</v>
      </c>
      <c r="DR7" s="25">
        <v>51.51</v>
      </c>
      <c r="DS7" s="25">
        <v>18.850000000000001</v>
      </c>
      <c r="DT7" s="25">
        <v>19.260000000000002</v>
      </c>
      <c r="DU7" s="25">
        <v>20.239999999999998</v>
      </c>
      <c r="DV7" s="25">
        <v>22.47</v>
      </c>
      <c r="DW7" s="25">
        <v>25.1</v>
      </c>
      <c r="DX7" s="25">
        <v>15.1</v>
      </c>
      <c r="DY7" s="25">
        <v>17.12</v>
      </c>
      <c r="DZ7" s="25">
        <v>18.18</v>
      </c>
      <c r="EA7" s="25">
        <v>19.32</v>
      </c>
      <c r="EB7" s="25">
        <v>21.16</v>
      </c>
      <c r="EC7" s="25">
        <v>23.75</v>
      </c>
      <c r="ED7" s="25">
        <v>0.51</v>
      </c>
      <c r="EE7" s="25">
        <v>0.2</v>
      </c>
      <c r="EF7" s="25">
        <v>0.91</v>
      </c>
      <c r="EG7" s="25">
        <v>0.92</v>
      </c>
      <c r="EH7" s="25">
        <v>0.41</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菊池市</cp:lastModifiedBy>
  <cp:lastPrinted>2024-02-02T00:18:18Z</cp:lastPrinted>
  <dcterms:created xsi:type="dcterms:W3CDTF">2023-12-05T01:01:51Z</dcterms:created>
  <dcterms:modified xsi:type="dcterms:W3CDTF">2024-02-02T00:25:21Z</dcterms:modified>
</cp:coreProperties>
</file>