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6 県→国\02 公表資料\【ここへ格納】法適用事業\010 水道\"/>
    </mc:Choice>
  </mc:AlternateContent>
  <workbookProtection workbookAlgorithmName="SHA-512" workbookHashValue="fYgu3tlTuPLy7JkjpibFmXrTm5rq62cMHpd9JrcTQv1rgFwsSPSdQaCVWlBzY+A8GXXxweZ0DPI+b0ypkFsifg==" workbookSaltValue="ntqlQz1u7aDW6JkRrlCQP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BB10" i="4"/>
  <c r="AT10" i="4"/>
  <c r="AL10" i="4"/>
  <c r="W10" i="4"/>
  <c r="BB8"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<sst xmlns="http://schemas.openxmlformats.org/spreadsheetml/2006/main" count="228" uniqueCount="114">
  <si>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</si>
  <si>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</si>
  <si>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</si>
  <si>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</si>
  <si>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</si>
  <si>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</si>
  <si>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</si>
  <si>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</si>
  <si>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</si>
  <si>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</si>
  <si>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</si>
  <si>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</si>
  <si>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</si>
  <si>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</si>
  <si>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</si>
  <si>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</si>
  <si>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</si>
  <si>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</si>
  <si>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</si>
  <si>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</si>
  <si>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</si>
  <si>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</si>
  <si>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</si>
  <si>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</si>
  <si>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</si>
  <si>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</si>
  <si>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</si>
  <si>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</si>
  <si>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</si>
  <si>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</si>
  <si>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</si>
  <si>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</si>
  <si>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</si>
  <si>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</si>
  <si>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</si>
  <si>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</si>
  <si>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</si>
  <si>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</si>
  <si>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</si>
  <si>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</si>
  <si>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</si>
  <si>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</si>
  <si>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</si>
  <si>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</si>
  <si>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</si>
  <si>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</si>
  <si>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</si>
  <si>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</si>
  <si>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</si>
  <si>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</si>
  <si>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</si>
  <si>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</si>
  <si>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</si>
  <si>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</si>
  <si>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</si>
  <si>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</si>
  <si>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</si>
  <si>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</si>
  <si>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</si>
  <si>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</si>
  <si>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</si>
  <si>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</si>
  <si>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</si>
  <si>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</si>
  <si>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</si>
  <si>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</si>
  <si>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</si>
  <si>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</si>
  <si>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</si>
  <si>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</si>
  <si>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</si>
  <si>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</si>
  <si>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</si>
  <si>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</si>
  <si>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</si>
  <si>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</si>
  <si>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</si>
  <si>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</si>
  <si>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</si>
  <si>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</si>
  <si>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</si>
  <si>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</si>
  <si>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</si>
  <si>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</si>
  <si>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</si>
  <si>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</si>
  <si>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</si>
  <si>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</si>
  <si>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</si>
  <si>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</si>
  <si>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</si>
  <si>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</si>
  <si>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</si>
  <si>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</si>
  <si>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</si>
  <si>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</si>
  <si>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</si>
  <si>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</si>
  <si>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</si>
  <si>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</si>
  <si>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</si>
  <si>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</si>
  <si>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</si>
  <si>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</si>
  <si>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</si>
  <si>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</si>
  <si>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</si>
  <si>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</si>
  <si>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</si>
  <si>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</si>
  <si>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</si>
  <si>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平均値を下回っているが、これは近年実施した簡易水道統合事業及び平成２９年度から実施している重要給水施設耐震化事業等により多くの固定資産取得があったため一時的に下回っているに過ぎないと考える。
②の管路経年化率は類似団体より低いが、近年は管路以外の施設更新に多額の費用がかかっており③管路更新率は類似団体より低い水準で推移している。今後も管路以外の施設更新に多くの費用が必要となるため②及び③の大幅な改善は見込まれないが、既設管路の維持補修及び計画的な管路の更新を進めていく。</t>
    <phoneticPr fontId="4"/>
  </si>
  <si>
    <t>　本市の水道事業は、類似団体と比較すると概ね経営状況は良好であると判断できるが、給水人口の減少に伴う給水収益の減や、物価高騰による営業費用及び工事価格の増など、厳しい経営環境に置かれている。今後、老朽化する水道施設等の更新に必要な自己資金の確保が困難になることが予想されるため、後年度において大規模な施設更新を行う際には、企業債の借り入れも検討する必要がある。
　「第４次水俣市水道事業経営方針及び中長期計画」に基づき、安全安心な水の供給、地震に強い水道施設の構築、有収率の向上等に努めるとともに、料金改定や施設の統廃合（ダウンサイジング）等、経営の抜本的改革にも取り組み経営基盤の強化を図る。</t>
    <rPh sb="58" eb="62">
      <t>ブッカコウトウ</t>
    </rPh>
    <rPh sb="65" eb="67">
      <t>エイギョウ</t>
    </rPh>
    <rPh sb="67" eb="69">
      <t>ヒヨウ</t>
    </rPh>
    <rPh sb="69" eb="70">
      <t>オヨ</t>
    </rPh>
    <rPh sb="71" eb="73">
      <t>コウジ</t>
    </rPh>
    <rPh sb="73" eb="75">
      <t>カカク</t>
    </rPh>
    <rPh sb="76" eb="77">
      <t>ゾウ</t>
    </rPh>
    <rPh sb="80" eb="81">
      <t>キビ</t>
    </rPh>
    <rPh sb="83" eb="87">
      <t>ケイエイカンキョウ</t>
    </rPh>
    <rPh sb="88" eb="89">
      <t>オ</t>
    </rPh>
    <rPh sb="95" eb="97">
      <t>コンゴ</t>
    </rPh>
    <rPh sb="112" eb="114">
      <t>ヒツヨウ</t>
    </rPh>
    <rPh sb="139" eb="142">
      <t>コウネンド</t>
    </rPh>
    <rPh sb="146" eb="149">
      <t>ダイキボ</t>
    </rPh>
    <rPh sb="157" eb="158">
      <t>サイ</t>
    </rPh>
    <rPh sb="161" eb="164">
      <t>キギョウサイ</t>
    </rPh>
    <rPh sb="165" eb="166">
      <t>カ</t>
    </rPh>
    <rPh sb="167" eb="168">
      <t>イ</t>
    </rPh>
    <rPh sb="170" eb="172">
      <t>ケントウ</t>
    </rPh>
    <rPh sb="174" eb="176">
      <t>ヒツヨウ</t>
    </rPh>
    <rPh sb="275" eb="280">
      <t>バッポンテキカイカク</t>
    </rPh>
    <rPh sb="282" eb="283">
      <t>ト</t>
    </rPh>
    <rPh sb="284" eb="285">
      <t>ク</t>
    </rPh>
    <rPh sb="286" eb="290">
      <t>ケイエイキバン</t>
    </rPh>
    <rPh sb="291" eb="293">
      <t>キョウカ</t>
    </rPh>
    <rPh sb="294" eb="295">
      <t>ハカ</t>
    </rPh>
    <phoneticPr fontId="4"/>
  </si>
  <si>
    <t>①経常収支比率は100％を上回っており、かつ②累積欠損金等もないため、概ね健全な経営と言える。
③流動比率は短期的な債務に対する支払能力を表すものだが、十分な支払能力を有していると言える。
④企業債残高対給水収益比率は類似団体と比べ、低い水準であるが、人口減少等に伴い給水収益が減少していること、水道施設の大規模な更新工事に伴い企業債借り入れが必要となることなどから、今後指数は増加していくものと予想される。
⑤料金回収率は100％を上回っているが、給水原価が上がったため前年度を下回った。
⑥給水原価は近年の建設改良工事の増加に伴う減価償却費の増により前年度を上回った。
⑦施設利用率は平均値よりも低い水準である。これは人口減少に伴い１日の平均配水量が年々減少傾向にあること、配水量に対して配水施設が過大になっていることが原因である。遊休状態の施設は無いが今後、負荷率、最大稼働率と照らし合わせ、本市の人口に見合った水道施設の統廃合（ダウンサイジング）も視野に入れ、適正な施設利用率を目指す必要がある。
⑧有収率は類似団体より比較的高い水準を維持しているが、今後も漏水調査を継続し、早期の修繕等によりさらなる有収率の向上を目指す。</t>
    <rPh sb="13" eb="15">
      <t>ウワマワ</t>
    </rPh>
    <rPh sb="76" eb="78">
      <t>ジュウブン</t>
    </rPh>
    <rPh sb="79" eb="83">
      <t>シハライノウリョク</t>
    </rPh>
    <rPh sb="84" eb="85">
      <t>ユウ</t>
    </rPh>
    <rPh sb="90" eb="91">
      <t>イ</t>
    </rPh>
    <rPh sb="148" eb="152">
      <t>スイドウシセツ</t>
    </rPh>
    <rPh sb="153" eb="156">
      <t>ダイキボ</t>
    </rPh>
    <rPh sb="157" eb="161">
      <t>コウシンコウジ</t>
    </rPh>
    <rPh sb="172" eb="174">
      <t>ヒツヨウ</t>
    </rPh>
    <rPh sb="184" eb="186">
      <t>コンゴ</t>
    </rPh>
    <rPh sb="186" eb="188">
      <t>シスウ</t>
    </rPh>
    <rPh sb="189" eb="191">
      <t>ゾウカ</t>
    </rPh>
    <rPh sb="198" eb="200">
      <t>ヨソウ</t>
    </rPh>
    <rPh sb="217" eb="219">
      <t>ウワマワ</t>
    </rPh>
    <rPh sb="225" eb="229">
      <t>キュウスイゲンカ</t>
    </rPh>
    <rPh sb="230" eb="231">
      <t>ア</t>
    </rPh>
    <rPh sb="236" eb="239">
      <t>ゼンネンド</t>
    </rPh>
    <rPh sb="240" eb="242">
      <t>シタマワ</t>
    </rPh>
    <rPh sb="247" eb="251">
      <t>キュウスイゲンカ</t>
    </rPh>
    <rPh sb="252" eb="254">
      <t>キンネン</t>
    </rPh>
    <rPh sb="255" eb="259">
      <t>ケンセツカイリョウ</t>
    </rPh>
    <rPh sb="259" eb="261">
      <t>コウジ</t>
    </rPh>
    <rPh sb="262" eb="264">
      <t>ゾウカ</t>
    </rPh>
    <rPh sb="265" eb="266">
      <t>トモナ</t>
    </rPh>
    <rPh sb="277" eb="280">
      <t>ゼンネンド</t>
    </rPh>
    <rPh sb="281" eb="283">
      <t>ウワマワ</t>
    </rPh>
    <rPh sb="488" eb="49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</si>
</sst>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0.52</c:v>
                </c:pt>
                <c:pt idx="2">
                  <c:v>0.25</c:v>
                </c:pt>
                <c:pt idx="3">
                  <c:v>0.23</c:v>
                </c:pt>
                <c:pt idx="4">
                  <c:v>0.18</c:v>
                </c:pt>
              </c:numCache>
            </c:numRef>
          </c:val>
          <c:extLst>
            <c:ext xmlns:c16="http://schemas.microsoft.com/office/drawing/2014/chart" uri="{C3380CC4-5D6E-409C-BE32-E72D297353CC}">
              <c16:uniqueId val="{00000000-46D4-475E-BF62-D3690A4DC7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6D4-475E-BF62-D3690A4DC7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40.92</c:v>
                </c:pt>
                <c:pt idx="1">
                  <c:v>38.869999999999997</c:v>
                </c:pt>
                <c:pt idx="2">
                  <c:v>39.049999999999997</c:v>
                </c:pt>
                <c:pt idx="3">
                  <c:v>37.69</c:v>
                </c:pt>
                <c:pt idx="4">
                  <c:v>36.409999999999997</c:v>
                </c:pt>
              </c:numCache>
            </c:numRef>
          </c:val>
          <c:extLst>
            <c:ext xmlns:c16="http://schemas.microsoft.com/office/drawing/2014/chart" uri="{C3380CC4-5D6E-409C-BE32-E72D297353CC}">
              <c16:uniqueId val="{00000000-D5E7-442A-BF94-F83068EC24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5E7-442A-BF94-F83068EC24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84.63</c:v>
                </c:pt>
                <c:pt idx="1">
                  <c:v>86.62</c:v>
                </c:pt>
                <c:pt idx="2">
                  <c:v>85.36</c:v>
                </c:pt>
                <c:pt idx="3">
                  <c:v>84.28</c:v>
                </c:pt>
                <c:pt idx="4">
                  <c:v>85.56</c:v>
                </c:pt>
              </c:numCache>
            </c:numRef>
          </c:val>
          <c:extLst>
            <c:ext xmlns:c16="http://schemas.microsoft.com/office/drawing/2014/chart" uri="{C3380CC4-5D6E-409C-BE32-E72D297353CC}">
              <c16:uniqueId val="{00000000-3EE8-4C6C-B3F9-31580BCE61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EE8-4C6C-B3F9-31580BCE61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131.16</c:v>
                </c:pt>
                <c:pt idx="1">
                  <c:v>138.63</c:v>
                </c:pt>
                <c:pt idx="2">
                  <c:v>137.76</c:v>
                </c:pt>
                <c:pt idx="3">
                  <c:v>130.74</c:v>
                </c:pt>
                <c:pt idx="4">
                  <c:v>121.53</c:v>
                </c:pt>
              </c:numCache>
            </c:numRef>
          </c:val>
          <c:extLst>
            <c:ext xmlns:c16="http://schemas.microsoft.com/office/drawing/2014/chart" uri="{C3380CC4-5D6E-409C-BE32-E72D297353CC}">
              <c16:uniqueId val="{00000000-1EDB-48EA-942A-9F0482C3DD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EDB-48EA-942A-9F0482C3DD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44.44</c:v>
                </c:pt>
                <c:pt idx="1">
                  <c:v>42.62</c:v>
                </c:pt>
                <c:pt idx="2">
                  <c:v>43.82</c:v>
                </c:pt>
                <c:pt idx="3">
                  <c:v>43.18</c:v>
                </c:pt>
                <c:pt idx="4">
                  <c:v>45.25</c:v>
                </c:pt>
              </c:numCache>
            </c:numRef>
          </c:val>
          <c:extLst>
            <c:ext xmlns:c16="http://schemas.microsoft.com/office/drawing/2014/chart" uri="{C3380CC4-5D6E-409C-BE32-E72D297353CC}">
              <c16:uniqueId val="{00000000-398A-4EA7-85A7-0B137A75B8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98A-4EA7-85A7-0B137A75B8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15.23</c:v>
                </c:pt>
                <c:pt idx="1">
                  <c:v>16.57</c:v>
                </c:pt>
                <c:pt idx="2">
                  <c:v>16.46</c:v>
                </c:pt>
                <c:pt idx="3">
                  <c:v>15.66</c:v>
                </c:pt>
                <c:pt idx="4">
                  <c:v>16.38</c:v>
                </c:pt>
              </c:numCache>
            </c:numRef>
          </c:val>
          <c:extLst>
            <c:ext xmlns:c16="http://schemas.microsoft.com/office/drawing/2014/chart" uri="{C3380CC4-5D6E-409C-BE32-E72D297353CC}">
              <c16:uniqueId val="{00000000-BEEF-439D-A920-048740F8F1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EEF-439D-A920-048740F8F1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CB-49C3-BDE7-803F97C5FD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9CB-49C3-BDE7-803F97C5FD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340.94</c:v>
                </c:pt>
                <c:pt idx="1">
                  <c:v>585.16</c:v>
                </c:pt>
                <c:pt idx="2">
                  <c:v>397.42</c:v>
                </c:pt>
                <c:pt idx="3">
                  <c:v>347.59</c:v>
                </c:pt>
                <c:pt idx="4">
                  <c:v>539.96</c:v>
                </c:pt>
              </c:numCache>
            </c:numRef>
          </c:val>
          <c:extLst>
            <c:ext xmlns:c16="http://schemas.microsoft.com/office/drawing/2014/chart" uri="{C3380CC4-5D6E-409C-BE32-E72D297353CC}">
              <c16:uniqueId val="{00000000-B687-481E-B53E-E16F9A13EF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687-481E-B53E-E16F9A13EF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59.28</c:v>
                </c:pt>
                <c:pt idx="1">
                  <c:v>54.9</c:v>
                </c:pt>
                <c:pt idx="2">
                  <c:v>64.42</c:v>
                </c:pt>
                <c:pt idx="3">
                  <c:v>86.8</c:v>
                </c:pt>
                <c:pt idx="4">
                  <c:v>73.44</c:v>
                </c:pt>
              </c:numCache>
            </c:numRef>
          </c:val>
          <c:extLst>
            <c:ext xmlns:c16="http://schemas.microsoft.com/office/drawing/2014/chart" uri="{C3380CC4-5D6E-409C-BE32-E72D297353CC}">
              <c16:uniqueId val="{00000000-34AE-4F6A-9065-2AFD4CEB7E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4AE-4F6A-9065-2AFD4CEB7E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119.9</c:v>
                </c:pt>
                <c:pt idx="1">
                  <c:v>135.13</c:v>
                </c:pt>
                <c:pt idx="2">
                  <c:v>128.56</c:v>
                </c:pt>
                <c:pt idx="3">
                  <c:v>127.8</c:v>
                </c:pt>
                <c:pt idx="4">
                  <c:v>113.41</c:v>
                </c:pt>
              </c:numCache>
            </c:numRef>
          </c:val>
          <c:extLst>
            <c:ext xmlns:c16="http://schemas.microsoft.com/office/drawing/2014/chart" uri="{C3380CC4-5D6E-409C-BE32-E72D297353CC}">
              <c16:uniqueId val="{00000000-05B0-48AF-A34F-F8DDFC0412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5B0-48AF-A34F-F8DDFC0412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116.57</c:v>
                </c:pt>
                <c:pt idx="1">
                  <c:v>104.09</c:v>
                </c:pt>
                <c:pt idx="2">
                  <c:v>110.31</c:v>
                </c:pt>
                <c:pt idx="3">
                  <c:v>110.83</c:v>
                </c:pt>
                <c:pt idx="4">
                  <c:v>125.24</c:v>
                </c:pt>
              </c:numCache>
            </c:numRef>
          </c:val>
          <c:extLst>
            <c:ext xmlns:c16="http://schemas.microsoft.com/office/drawing/2014/chart" uri="{C3380CC4-5D6E-409C-BE32-E72D297353CC}">
              <c16:uniqueId val="{00000000-0306-4296-A592-4B03AD4DBF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306-4296-A592-4B03AD4DBF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80" zoomScaleNormal="8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水俣市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22709</v>
      </c>
      <c r="AM8" s="45"/>
      <c r="AN8" s="45"/>
      <c r="AO8" s="45"/>
      <c r="AP8" s="45"/>
      <c r="AQ8" s="45"/>
      <c r="AR8" s="45"/>
      <c r="AS8" s="45"/>
      <c r="AT8" s="46">
        <f>データ!$S$6</f>
        <v>163.29</v>
      </c>
      <c r="AU8" s="47"/>
      <c r="AV8" s="47"/>
      <c r="AW8" s="47"/>
      <c r="AX8" s="47"/>
      <c r="AY8" s="47"/>
      <c r="AZ8" s="47"/>
      <c r="BA8" s="47"/>
      <c r="BB8" s="48">
        <f>データ!$T$6</f>
        <v>139.07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91.28</v>
      </c>
      <c r="J10" s="47"/>
      <c r="K10" s="47"/>
      <c r="L10" s="47"/>
      <c r="M10" s="47"/>
      <c r="N10" s="47"/>
      <c r="O10" s="75"/>
      <c r="P10" s="48">
        <f>データ!$P$6</f>
        <v>90.89</v>
      </c>
      <c r="Q10" s="48"/>
      <c r="R10" s="48"/>
      <c r="S10" s="48"/>
      <c r="T10" s="48"/>
      <c r="U10" s="48"/>
      <c r="V10" s="48"/>
      <c r="W10" s="45">
        <f>データ!$Q$6</f>
        <v>2730</v>
      </c>
      <c r="X10" s="45"/>
      <c r="Y10" s="45"/>
      <c r="Z10" s="45"/>
      <c r="AA10" s="45"/>
      <c r="AB10" s="45"/>
      <c r="AC10" s="45"/>
      <c r="AD10" s="2"/>
      <c r="AE10" s="2"/>
      <c r="AF10" s="2"/>
      <c r="AG10" s="2"/>
      <c r="AH10" s="2"/>
      <c r="AI10" s="2"/>
      <c r="AJ10" s="2"/>
      <c r="AK10" s="2"/>
      <c r="AL10" s="45">
        <f>データ!$U$6</f>
        <v>20403</v>
      </c>
      <c r="AM10" s="45"/>
      <c r="AN10" s="45"/>
      <c r="AO10" s="45"/>
      <c r="AP10" s="45"/>
      <c r="AQ10" s="45"/>
      <c r="AR10" s="45"/>
      <c r="AS10" s="45"/>
      <c r="AT10" s="46">
        <f>データ!$V$6</f>
        <v>26.31</v>
      </c>
      <c r="AU10" s="47"/>
      <c r="AV10" s="47"/>
      <c r="AW10" s="47"/>
      <c r="AX10" s="47"/>
      <c r="AY10" s="47"/>
      <c r="AZ10" s="47"/>
      <c r="BA10" s="47"/>
      <c r="BB10" s="48">
        <f>データ!$W$6</f>
        <v>775.48</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3FYBQd6nXLyfKhj63RrW0M5uCDI4C0QxciJHBw0QILuq808WnTiNefxqpDLa1H7QrcubqPUnrk45BixwcZQVQ==" saltValue="U2emRYu5YwnDXxeKH4w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432059</v>
      </c>
      <c r="D6" s="20">
        <f t="shared" si="3"/>
        <v>46</v>
      </c>
      <c r="E6" s="20">
        <f t="shared" si="3"/>
        <v>1</v>
      </c>
      <c r="F6" s="20">
        <f t="shared" si="3"/>
        <v>0</v>
      </c>
      <c r="G6" s="20">
        <f t="shared" si="3"/>
        <v>1</v>
      </c>
      <c r="H6" s="20" t="str">
        <f t="shared" si="3"/>
        <v>熊本県　水俣市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91.28</v>
      </c>
      <c r="P6" s="21">
        <f t="shared" si="3"/>
        <v>90.89</v>
      </c>
      <c r="Q6" s="21">
        <f t="shared" si="3"/>
        <v>2730</v>
      </c>
      <c r="R6" s="21">
        <f t="shared" si="3"/>
        <v>22709</v>
      </c>
      <c r="S6" s="21">
        <f t="shared" si="3"/>
        <v>163.29</v>
      </c>
      <c r="T6" s="21">
        <f t="shared" si="3"/>
        <v>139.07</v>
      </c>
      <c r="U6" s="21">
        <f t="shared" si="3"/>
        <v>20403</v>
      </c>
      <c r="V6" s="21">
        <f t="shared" si="3"/>
        <v>26.31</v>
      </c>
      <c r="W6" s="21">
        <f t="shared" si="3"/>
        <v>775.48</v>
      </c>
      <c r="X6" s="22">
        <f>IF(X7="",NA(),X7)</f>
        <v>131.16</v>
      </c>
      <c r="Y6" s="22">
        <f t="shared" ref="Y6:AG6" si="4">IF(Y7="",NA(),Y7)</f>
        <v>138.63</v>
      </c>
      <c r="Z6" s="22">
        <f t="shared" si="4"/>
        <v>137.76</v>
      </c>
      <c r="AA6" s="22">
        <f t="shared" si="4"/>
        <v>130.74</v>
      </c>
      <c r="AB6" s="22">
        <f t="shared" si="4"/>
        <v>121.53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340.94</v>
      </c>
      <c r="AU6" s="22">
        <f t="shared" ref="AU6:BC6" si="6">IF(AU7="",NA(),AU7)</f>
        <v>585.16</v>
      </c>
      <c r="AV6" s="22">
        <f t="shared" si="6"/>
        <v>397.42</v>
      </c>
      <c r="AW6" s="22">
        <f t="shared" si="6"/>
        <v>347.59</v>
      </c>
      <c r="AX6" s="22">
        <f t="shared" si="6"/>
        <v>539.96</v>
      </c>
      <c r="AY6" s="22">
        <f t="shared" si="6"/>
        <v>369.69</v>
      </c>
      <c r="AZ6" s="22">
        <f t="shared" si="6"/>
        <v>379.08</v>
      </c>
      <c r="BA6" s="22">
        <f t="shared" si="6"/>
        <v>367.55</v>
      </c>
      <c r="BB6" s="22">
        <f t="shared" si="6"/>
        <v>378.56</v>
      </c>
      <c r="BC6" s="22">
        <f t="shared" si="6"/>
        <v>364.46</v>
      </c>
      <c r="BD6" s="21" t="str">
        <f>IF(BD7="","",IF(BD7="-","【-】","【"&amp;SUBSTITUTE(TEXT(BD7,"#,##0.00"),"-","△")&amp;"】"))</f>
        <v>【252.29】</v>
      </c>
      <c r="BE6" s="22">
        <f>IF(BE7="",NA(),BE7)</f>
        <v>59.28</v>
      </c>
      <c r="BF6" s="22">
        <f t="shared" ref="BF6:BN6" si="7">IF(BF7="",NA(),BF7)</f>
        <v>54.9</v>
      </c>
      <c r="BG6" s="22">
        <f t="shared" si="7"/>
        <v>64.42</v>
      </c>
      <c r="BH6" s="22">
        <f t="shared" si="7"/>
        <v>86.8</v>
      </c>
      <c r="BI6" s="22">
        <f t="shared" si="7"/>
        <v>73.44</v>
      </c>
      <c r="BJ6" s="22">
        <f t="shared" si="7"/>
        <v>402.99</v>
      </c>
      <c r="BK6" s="22">
        <f t="shared" si="7"/>
        <v>398.98</v>
      </c>
      <c r="BL6" s="22">
        <f t="shared" si="7"/>
        <v>418.68</v>
      </c>
      <c r="BM6" s="22">
        <f t="shared" si="7"/>
        <v>395.68</v>
      </c>
      <c r="BN6" s="22">
        <f t="shared" si="7"/>
        <v>403.72</v>
      </c>
      <c r="BO6" s="21" t="str">
        <f>IF(BO7="","",IF(BO7="-","【-】","【"&amp;SUBSTITUTE(TEXT(BO7,"#,##0.00"),"-","△")&amp;"】"))</f>
        <v>【268.07】</v>
      </c>
      <c r="BP6" s="22">
        <f>IF(BP7="",NA(),BP7)</f>
        <v>119.9</v>
      </c>
      <c r="BQ6" s="22">
        <f t="shared" ref="BQ6:BY6" si="8">IF(BQ7="",NA(),BQ7)</f>
        <v>135.13</v>
      </c>
      <c r="BR6" s="22">
        <f t="shared" si="8"/>
        <v>128.56</v>
      </c>
      <c r="BS6" s="22">
        <f t="shared" si="8"/>
        <v>127.8</v>
      </c>
      <c r="BT6" s="22">
        <f t="shared" si="8"/>
        <v>113.41</v>
      </c>
      <c r="BU6" s="22">
        <f t="shared" si="8"/>
        <v>98.66</v>
      </c>
      <c r="BV6" s="22">
        <f t="shared" si="8"/>
        <v>98.64</v>
      </c>
      <c r="BW6" s="22">
        <f t="shared" si="8"/>
        <v>94.78</v>
      </c>
      <c r="BX6" s="22">
        <f t="shared" si="8"/>
        <v>97.59</v>
      </c>
      <c r="BY6" s="22">
        <f t="shared" si="8"/>
        <v>92.17</v>
      </c>
      <c r="BZ6" s="21" t="str">
        <f>IF(BZ7="","",IF(BZ7="-","【-】","【"&amp;SUBSTITUTE(TEXT(BZ7,"#,##0.00"),"-","△")&amp;"】"))</f>
        <v>【97.47】</v>
      </c>
      <c r="CA6" s="22">
        <f>IF(CA7="",NA(),CA7)</f>
        <v>116.57</v>
      </c>
      <c r="CB6" s="22">
        <f t="shared" ref="CB6:CJ6" si="9">IF(CB7="",NA(),CB7)</f>
        <v>104.09</v>
      </c>
      <c r="CC6" s="22">
        <f t="shared" si="9"/>
        <v>110.31</v>
      </c>
      <c r="CD6" s="22">
        <f t="shared" si="9"/>
        <v>110.83</v>
      </c>
      <c r="CE6" s="22">
        <f t="shared" si="9"/>
        <v>125.24</v>
      </c>
      <c r="CF6" s="22">
        <f t="shared" si="9"/>
        <v>178.59</v>
      </c>
      <c r="CG6" s="22">
        <f t="shared" si="9"/>
        <v>178.92</v>
      </c>
      <c r="CH6" s="22">
        <f t="shared" si="9"/>
        <v>181.3</v>
      </c>
      <c r="CI6" s="22">
        <f t="shared" si="9"/>
        <v>181.71</v>
      </c>
      <c r="CJ6" s="22">
        <f t="shared" si="9"/>
        <v>188.51</v>
      </c>
      <c r="CK6" s="21" t="str">
        <f>IF(CK7="","",IF(CK7="-","【-】","【"&amp;SUBSTITUTE(TEXT(CK7,"#,##0.00"),"-","△")&amp;"】"))</f>
        <v>【174.75】</v>
      </c>
      <c r="CL6" s="22">
        <f>IF(CL7="",NA(),CL7)</f>
        <v>40.92</v>
      </c>
      <c r="CM6" s="22">
        <f t="shared" ref="CM6:CU6" si="10">IF(CM7="",NA(),CM7)</f>
        <v>38.869999999999997</v>
      </c>
      <c r="CN6" s="22">
        <f t="shared" si="10"/>
        <v>39.049999999999997</v>
      </c>
      <c r="CO6" s="22">
        <f t="shared" si="10"/>
        <v>37.69</v>
      </c>
      <c r="CP6" s="22">
        <f t="shared" si="10"/>
        <v>36.409999999999997</v>
      </c>
      <c r="CQ6" s="22">
        <f t="shared" si="10"/>
        <v>55.03</v>
      </c>
      <c r="CR6" s="22">
        <f t="shared" si="10"/>
        <v>55.14</v>
      </c>
      <c r="CS6" s="22">
        <f t="shared" si="10"/>
        <v>55.89</v>
      </c>
      <c r="CT6" s="22">
        <f t="shared" si="10"/>
        <v>55.72</v>
      </c>
      <c r="CU6" s="22">
        <f t="shared" si="10"/>
        <v>55.31</v>
      </c>
      <c r="CV6" s="21" t="str">
        <f>IF(CV7="","",IF(CV7="-","【-】","【"&amp;SUBSTITUTE(TEXT(CV7,"#,##0.00"),"-","△")&amp;"】"))</f>
        <v>【59.97】</v>
      </c>
      <c r="CW6" s="22">
        <f>IF(CW7="",NA(),CW7)</f>
        <v>84.63</v>
      </c>
      <c r="CX6" s="22">
        <f t="shared" ref="CX6:DF6" si="11">IF(CX7="",NA(),CX7)</f>
        <v>86.62</v>
      </c>
      <c r="CY6" s="22">
        <f t="shared" si="11"/>
        <v>85.36</v>
      </c>
      <c r="CZ6" s="22">
        <f t="shared" si="11"/>
        <v>84.28</v>
      </c>
      <c r="DA6" s="22">
        <f t="shared" si="11"/>
        <v>85.56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44.44</v>
      </c>
      <c r="DI6" s="22">
        <f t="shared" ref="DI6:DQ6" si="12">IF(DI7="",NA(),DI7)</f>
        <v>42.62</v>
      </c>
      <c r="DJ6" s="22">
        <f t="shared" si="12"/>
        <v>43.82</v>
      </c>
      <c r="DK6" s="22">
        <f t="shared" si="12"/>
        <v>43.18</v>
      </c>
      <c r="DL6" s="22">
        <f t="shared" si="12"/>
        <v>45.25</v>
      </c>
      <c r="DM6" s="22">
        <f t="shared" si="12"/>
        <v>48.87</v>
      </c>
      <c r="DN6" s="22">
        <f t="shared" si="12"/>
        <v>49.92</v>
      </c>
      <c r="DO6" s="22">
        <f t="shared" si="12"/>
        <v>50.63</v>
      </c>
      <c r="DP6" s="22">
        <f t="shared" si="12"/>
        <v>51.29</v>
      </c>
      <c r="DQ6" s="22">
        <f t="shared" si="12"/>
        <v>52.2</v>
      </c>
      <c r="DR6" s="21" t="str">
        <f>IF(DR7="","",IF(DR7="-","【-】","【"&amp;SUBSTITUTE(TEXT(DR7,"#,##0.00"),"-","△")&amp;"】"))</f>
        <v>【51.51】</v>
      </c>
      <c r="DS6" s="22">
        <f>IF(DS7="",NA(),DS7)</f>
        <v>15.23</v>
      </c>
      <c r="DT6" s="22">
        <f t="shared" ref="DT6:EB6" si="13">IF(DT7="",NA(),DT7)</f>
        <v>16.57</v>
      </c>
      <c r="DU6" s="22">
        <f t="shared" si="13"/>
        <v>16.46</v>
      </c>
      <c r="DV6" s="22">
        <f t="shared" si="13"/>
        <v>15.66</v>
      </c>
      <c r="DW6" s="22">
        <f t="shared" si="13"/>
        <v>16.38</v>
      </c>
      <c r="DX6" s="22">
        <f t="shared" si="13"/>
        <v>14.85</v>
      </c>
      <c r="DY6" s="22">
        <f t="shared" si="13"/>
        <v>16.88</v>
      </c>
      <c r="DZ6" s="22">
        <f t="shared" si="13"/>
        <v>18.28</v>
      </c>
      <c r="EA6" s="22">
        <f t="shared" si="13"/>
        <v>19.61</v>
      </c>
      <c r="EB6" s="22">
        <f t="shared" si="13"/>
        <v>20.73</v>
      </c>
      <c r="EC6" s="21" t="str">
        <f>IF(EC7="","",IF(EC7="-","【-】","【"&amp;SUBSTITUTE(TEXT(EC7,"#,##0.00"),"-","△")&amp;"】"))</f>
        <v>【23.75】</v>
      </c>
      <c r="ED6" s="22">
        <f>IF(ED7="",NA(),ED7)</f>
        <v>0.62</v>
      </c>
      <c r="EE6" s="22">
        <f t="shared" ref="EE6:EM6" si="14">IF(EE7="",NA(),EE7)</f>
        <v>0.52</v>
      </c>
      <c r="EF6" s="22">
        <f t="shared" si="14"/>
        <v>0.25</v>
      </c>
      <c r="EG6" s="22">
        <f t="shared" si="14"/>
        <v>0.23</v>
      </c>
      <c r="EH6" s="22">
        <f t="shared" si="14"/>
        <v>0.18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432059</v>
      </c>
      <c r="D7" s="24">
        <v>46</v>
      </c>
      <c r="E7" s="24">
        <v>1</v>
      </c>
      <c r="F7" s="24">
        <v>0</v>
      </c>
      <c r="G7" s="24">
        <v>1</v>
      </c>
      <c r="H7" s="24" t="s">
        <v>93</v>
      </c>
      <c r="I7" s="24" t="s">
        <v>94</v>
      </c>
      <c r="J7" s="24" t="s">
        <v>95</v>
      </c>
      <c r="K7" s="24" t="s">
        <v>96</v>
      </c>
      <c r="L7" s="24" t="s">
        <v>97</v>
      </c>
      <c r="M7" s="24" t="s">
        <v>98</v>
      </c>
      <c r="N7" s="25" t="s">
        <v>99</v>
      </c>
      <c r="O7" s="25">
        <v>91.28</v>
      </c>
      <c r="P7" s="25">
        <v>90.89</v>
      </c>
      <c r="Q7" s="25">
        <v>2730</v>
      </c>
      <c r="R7" s="25">
        <v>22709</v>
      </c>
      <c r="S7" s="25">
        <v>163.29</v>
      </c>
      <c r="T7" s="25">
        <v>139.07</v>
      </c>
      <c r="U7" s="25">
        <v>20403</v>
      </c>
      <c r="V7" s="25">
        <v>26.31</v>
      </c>
      <c r="W7" s="25">
        <v>775.48</v>
      </c>
      <c r="X7" s="25">
        <v>131.16</v>
      </c>
      <c r="Y7" s="25">
        <v>138.63</v>
      </c>
      <c r="Z7" s="25">
        <v>137.76</v>
      </c>
      <c r="AA7" s="25">
        <v>130.74</v>
      </c>
      <c r="AB7" s="25">
        <v>121.53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340.94</v>
      </c>
      <c r="AU7" s="25">
        <v>585.16</v>
      </c>
      <c r="AV7" s="25">
        <v>397.42</v>
      </c>
      <c r="AW7" s="25">
        <v>347.59</v>
      </c>
      <c r="AX7" s="25">
        <v>539.96</v>
      </c>
      <c r="AY7" s="25">
        <v>369.69</v>
      </c>
      <c r="AZ7" s="25">
        <v>379.08</v>
      </c>
      <c r="BA7" s="25">
        <v>367.55</v>
      </c>
      <c r="BB7" s="25">
        <v>378.56</v>
      </c>
      <c r="BC7" s="25">
        <v>364.46</v>
      </c>
      <c r="BD7" s="25">
        <v>252.29</v>
      </c>
      <c r="BE7" s="25">
        <v>59.28</v>
      </c>
      <c r="BF7" s="25">
        <v>54.9</v>
      </c>
      <c r="BG7" s="25">
        <v>64.42</v>
      </c>
      <c r="BH7" s="25">
        <v>86.8</v>
      </c>
      <c r="BI7" s="25">
        <v>73.44</v>
      </c>
      <c r="BJ7" s="25">
        <v>402.99</v>
      </c>
      <c r="BK7" s="25">
        <v>398.98</v>
      </c>
      <c r="BL7" s="25">
        <v>418.68</v>
      </c>
      <c r="BM7" s="25">
        <v>395.68</v>
      </c>
      <c r="BN7" s="25">
        <v>403.72</v>
      </c>
      <c r="BO7" s="25">
        <v>268.07</v>
      </c>
      <c r="BP7" s="25">
        <v>119.9</v>
      </c>
      <c r="BQ7" s="25">
        <v>135.13</v>
      </c>
      <c r="BR7" s="25">
        <v>128.56</v>
      </c>
      <c r="BS7" s="25">
        <v>127.8</v>
      </c>
      <c r="BT7" s="25">
        <v>113.41</v>
      </c>
      <c r="BU7" s="25">
        <v>98.66</v>
      </c>
      <c r="BV7" s="25">
        <v>98.64</v>
      </c>
      <c r="BW7" s="25">
        <v>94.78</v>
      </c>
      <c r="BX7" s="25">
        <v>97.59</v>
      </c>
      <c r="BY7" s="25">
        <v>92.17</v>
      </c>
      <c r="BZ7" s="25">
        <v>97.47</v>
      </c>
      <c r="CA7" s="25">
        <v>116.57</v>
      </c>
      <c r="CB7" s="25">
        <v>104.09</v>
      </c>
      <c r="CC7" s="25">
        <v>110.31</v>
      </c>
      <c r="CD7" s="25">
        <v>110.83</v>
      </c>
      <c r="CE7" s="25">
        <v>125.24</v>
      </c>
      <c r="CF7" s="25">
        <v>178.59</v>
      </c>
      <c r="CG7" s="25">
        <v>178.92</v>
      </c>
      <c r="CH7" s="25">
        <v>181.3</v>
      </c>
      <c r="CI7" s="25">
        <v>181.71</v>
      </c>
      <c r="CJ7" s="25">
        <v>188.51</v>
      </c>
      <c r="CK7" s="25">
        <v>174.75</v>
      </c>
      <c r="CL7" s="25">
        <v>40.92</v>
      </c>
      <c r="CM7" s="25">
        <v>38.869999999999997</v>
      </c>
      <c r="CN7" s="25">
        <v>39.049999999999997</v>
      </c>
      <c r="CO7" s="25">
        <v>37.69</v>
      </c>
      <c r="CP7" s="25">
        <v>36.409999999999997</v>
      </c>
      <c r="CQ7" s="25">
        <v>55.03</v>
      </c>
      <c r="CR7" s="25">
        <v>55.14</v>
      </c>
      <c r="CS7" s="25">
        <v>55.89</v>
      </c>
      <c r="CT7" s="25">
        <v>55.72</v>
      </c>
      <c r="CU7" s="25">
        <v>55.31</v>
      </c>
      <c r="CV7" s="25">
        <v>59.97</v>
      </c>
      <c r="CW7" s="25">
        <v>84.63</v>
      </c>
      <c r="CX7" s="25">
        <v>86.62</v>
      </c>
      <c r="CY7" s="25">
        <v>85.36</v>
      </c>
      <c r="CZ7" s="25">
        <v>84.28</v>
      </c>
      <c r="DA7" s="25">
        <v>85.56</v>
      </c>
      <c r="DB7" s="25">
        <v>81.900000000000006</v>
      </c>
      <c r="DC7" s="25">
        <v>81.39</v>
      </c>
      <c r="DD7" s="25">
        <v>81.27</v>
      </c>
      <c r="DE7" s="25">
        <v>81.260000000000005</v>
      </c>
      <c r="DF7" s="25">
        <v>80.36</v>
      </c>
      <c r="DG7" s="25">
        <v>89.76</v>
      </c>
      <c r="DH7" s="25">
        <v>44.44</v>
      </c>
      <c r="DI7" s="25">
        <v>42.62</v>
      </c>
      <c r="DJ7" s="25">
        <v>43.82</v>
      </c>
      <c r="DK7" s="25">
        <v>43.18</v>
      </c>
      <c r="DL7" s="25">
        <v>45.25</v>
      </c>
      <c r="DM7" s="25">
        <v>48.87</v>
      </c>
      <c r="DN7" s="25">
        <v>49.92</v>
      </c>
      <c r="DO7" s="25">
        <v>50.63</v>
      </c>
      <c r="DP7" s="25">
        <v>51.29</v>
      </c>
      <c r="DQ7" s="25">
        <v>52.2</v>
      </c>
      <c r="DR7" s="25">
        <v>51.51</v>
      </c>
      <c r="DS7" s="25">
        <v>15.23</v>
      </c>
      <c r="DT7" s="25">
        <v>16.57</v>
      </c>
      <c r="DU7" s="25">
        <v>16.46</v>
      </c>
      <c r="DV7" s="25">
        <v>15.66</v>
      </c>
      <c r="DW7" s="25">
        <v>16.38</v>
      </c>
      <c r="DX7" s="25">
        <v>14.85</v>
      </c>
      <c r="DY7" s="25">
        <v>16.88</v>
      </c>
      <c r="DZ7" s="25">
        <v>18.28</v>
      </c>
      <c r="EA7" s="25">
        <v>19.61</v>
      </c>
      <c r="EB7" s="25">
        <v>20.73</v>
      </c>
      <c r="EC7" s="25">
        <v>23.75</v>
      </c>
      <c r="ED7" s="25">
        <v>0.62</v>
      </c>
      <c r="EE7" s="25">
        <v>0.52</v>
      </c>
      <c r="EF7" s="25">
        <v>0.25</v>
      </c>
      <c r="EG7" s="25">
        <v>0.23</v>
      </c>
      <c r="EH7" s="25">
        <v>0.18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4811308</cp:lastModifiedBy>
  <cp:lastPrinted>2024-01-24T04:43:59Z</cp:lastPrinted>
  <dcterms:created xsi:type="dcterms:W3CDTF">2023-12-05T01:01:48Z</dcterms:created>
  <dcterms:modified xsi:type="dcterms:W3CDTF">2024-02-26T01:34:42Z</dcterms:modified>
  <cp:category/>
</cp:coreProperties>
</file>