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新共通\G000水道局_限定\G100上水道課_限定\G110経営係_限定\01 経理関係\006通知・照会\02庁内関係（経理）\財政課報告分\経営比較分析表\Ｒ5\"/>
    </mc:Choice>
  </mc:AlternateContent>
  <workbookProtection workbookAlgorithmName="SHA-512" workbookHashValue="QWxmGZTP7TirCeN5sQpa1w650YQo6NJ5cn9YxOFqan5o2cv7u90ioRm+lWyO513yktKnW6+XdqM4wxhA+f+Ykw==" workbookSaltValue="QGjTW3pyJlb3uxMRl9yl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<sst xmlns="http://schemas.openxmlformats.org/spreadsheetml/2006/main" count="228" uniqueCount="115">
  <si>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</si>
  <si>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</si>
  <si>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</si>
  <si>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</si>
  <si>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</si>
  <si>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</si>
  <si>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</si>
  <si>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</si>
  <si>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</si>
  <si>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</si>
  <si>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</si>
  <si>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</si>
  <si>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</si>
  <si>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</si>
  <si>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</si>
  <si>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</si>
  <si>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</si>
  <si>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</si>
  <si>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</si>
  <si>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</si>
  <si>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</si>
  <si>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</si>
  <si>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</si>
  <si>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</si>
  <si>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</si>
  <si>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</si>
  <si>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</si>
  <si>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</si>
  <si>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</si>
  <si>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</si>
  <si>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</si>
  <si>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</si>
  <si>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</si>
  <si>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</si>
  <si>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</si>
  <si>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</si>
  <si>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</si>
  <si>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</si>
  <si>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</si>
  <si>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</si>
  <si>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</si>
  <si>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</si>
  <si>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</si>
  <si>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</si>
  <si>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</si>
  <si>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</si>
  <si>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</si>
  <si>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</si>
  <si>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</si>
  <si>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</si>
  <si>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</si>
  <si>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</si>
  <si>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</si>
  <si>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</si>
  <si>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</si>
  <si>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</si>
  <si>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</si>
  <si>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</si>
  <si>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</si>
  <si>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</si>
  <si>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</si>
  <si>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</si>
  <si>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</si>
  <si>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</si>
  <si>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</si>
  <si>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</si>
  <si>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</si>
  <si>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</si>
  <si>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</si>
  <si>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</si>
  <si>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</si>
  <si>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</si>
  <si>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</si>
  <si>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</si>
  <si>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</si>
  <si>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</si>
  <si>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</si>
  <si>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</si>
  <si>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</si>
  <si>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</si>
  <si>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</si>
  <si>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</si>
  <si>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</si>
  <si>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</si>
  <si>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</si>
  <si>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</si>
  <si>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</si>
  <si>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</si>
  <si>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</si>
  <si>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</si>
  <si>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</si>
  <si>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</si>
  <si>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</si>
  <si>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</si>
  <si>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</si>
  <si>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</si>
  <si>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</si>
  <si>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</si>
  <si>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</si>
  <si>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</si>
  <si>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</si>
  <si>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</si>
  <si>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</si>
  <si>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</si>
  <si>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</si>
  <si>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</si>
  <si>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</si>
  <si>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</si>
  <si>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</si>
  <si>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</si>
  <si>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</si>
  <si>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</si>
  <si>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①経常収支比率（経常費用に対する経常収益の割合）　　　　　　　　　　　　　　　　　　　　　　　　　　
　類似団体の平均より高めで推移し健全な経営水準ですが、令和2年度は令和2年7月豪雨により水道料金の減免を実施するなど、経常収益が減少したことにより大きく減少しました。令和3年度以降は水道料金収入が例年並みに回復し、増加しましたが平成30年度と比較すると、緩やかな減少傾向にあり、今後も同様の傾向が続くと見込まれます。　　　　　　　　　　　　　　　　　　　　　　　　　　　　　　　　　　　　②累積欠損金比率（営業収益に対する営業活動で生じた累積欠損金の割合）累積欠損金は発生しておらず、健全な経営状況にあるといえます。　　　　　　　　　　　　　　　　　　　　　　　　　　　　　　　　　　　　　　　　　　　　③流動比率（短期の債務の支払いに十分な流動資産があるかをみる）　　　　　　　　　　　　　　　　　　　
　高ければ高いほど企業の支払能力が高いといえ、100％を下回ると、使えるお金よりも、支払わなければならないお金の方が多いということが言えます。類似団体の平均より高めに推移し、健全な水準となっていますが、今後、配水池などの更新も控えており、企業債などの増加により流動比率は減少していくことが見込まれます。　　　　　　
④企業債残高対給水収益比率（給水収益に対する企業債残高の割合）　　　　　　　　　　　　
　企業債が事業運営の負担になっていないかを評価するものです。企業債発行を抑えて自己資金により事業を実施しており、類似団体平均と比較して低い数値となっています。今後の施設更新に向け、自己財源と企業債をバランスよく活用していきます。　　　　　　　　　　　　　　　　　　　　　　　　　　　　　　　　　　　　　　　　　　　　　⑤料金回収率（給水に係る費用が、どの程度給水収益で賄えているかを示す）　　　　　　　　　　　　　　　　　　　　　　　　　　
　概ね類似団体の平均を上回っており、100％以上で採算性を確保し良好な状態と言えます。令和2年度は令和2年7月豪雨により水道料金の減免を実施したことで供給単価が大きく減少し、100％を下回りましたが、さらに令和4年度もコロナ禍における物価高騰等に対する水道料金の減免を実施し、100％を下回りました。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令和2年度の有収率の減少は、令和2年7月豪雨災害に伴い、配水管破損等により漏水が多発したことが原因となっています。それ以外については、配水管の更新を行い、類似団体より高い水準となっています。今後も老朽管の更新や漏水調査の継続的な実施等により更なる向上を図ります。 </t>
    <rPh sb="78" eb="80">
      <t>レイワ</t>
    </rPh>
    <rPh sb="81" eb="83">
      <t>ネンド</t>
    </rPh>
    <rPh sb="84" eb="86">
      <t>レイワ</t>
    </rPh>
    <rPh sb="87" eb="88">
      <t>ネン</t>
    </rPh>
    <rPh sb="89" eb="90">
      <t>ガツ</t>
    </rPh>
    <rPh sb="90" eb="92">
      <t>ゴウウ</t>
    </rPh>
    <rPh sb="95" eb="99">
      <t>スイドウリョウキン</t>
    </rPh>
    <rPh sb="100" eb="102">
      <t>ゲンメン</t>
    </rPh>
    <rPh sb="103" eb="105">
      <t>ジッシ</t>
    </rPh>
    <rPh sb="110" eb="114">
      <t>ケイジョウシュウエキ</t>
    </rPh>
    <rPh sb="115" eb="117">
      <t>ゲンショウ</t>
    </rPh>
    <rPh sb="124" eb="125">
      <t>オオ</t>
    </rPh>
    <rPh sb="127" eb="129">
      <t>ゲンショウ</t>
    </rPh>
    <rPh sb="134" eb="136">
      <t>レイワ</t>
    </rPh>
    <rPh sb="137" eb="139">
      <t>ネンド</t>
    </rPh>
    <rPh sb="139" eb="141">
      <t>イコウ</t>
    </rPh>
    <rPh sb="142" eb="144">
      <t>スイドウ</t>
    </rPh>
    <rPh sb="144" eb="146">
      <t>リョウキン</t>
    </rPh>
    <rPh sb="146" eb="148">
      <t>シュウニュウ</t>
    </rPh>
    <rPh sb="149" eb="151">
      <t>レイネン</t>
    </rPh>
    <rPh sb="151" eb="152">
      <t>ナ</t>
    </rPh>
    <rPh sb="154" eb="156">
      <t>カイフク</t>
    </rPh>
    <rPh sb="158" eb="160">
      <t>ゾウカ</t>
    </rPh>
    <rPh sb="165" eb="167">
      <t>ヘイセイ</t>
    </rPh>
    <rPh sb="169" eb="171">
      <t>ネンド</t>
    </rPh>
    <rPh sb="172" eb="174">
      <t>ヒカク</t>
    </rPh>
    <rPh sb="178" eb="179">
      <t>ユル</t>
    </rPh>
    <rPh sb="182" eb="184">
      <t>ゲンショウ</t>
    </rPh>
    <rPh sb="184" eb="186">
      <t>ケイコウ</t>
    </rPh>
    <rPh sb="190" eb="192">
      <t>コンゴ</t>
    </rPh>
    <rPh sb="193" eb="195">
      <t>ドウヨウ</t>
    </rPh>
    <rPh sb="196" eb="198">
      <t>ケイコウ</t>
    </rPh>
    <rPh sb="199" eb="200">
      <t>ツヅ</t>
    </rPh>
    <rPh sb="202" eb="204">
      <t>ミコ</t>
    </rPh>
    <rPh sb="505" eb="507">
      <t>コンゴ</t>
    </rPh>
    <rPh sb="508" eb="511">
      <t>ハイスイチ</t>
    </rPh>
    <rPh sb="514" eb="516">
      <t>コウシン</t>
    </rPh>
    <rPh sb="517" eb="518">
      <t>ヒカ</t>
    </rPh>
    <rPh sb="523" eb="525">
      <t>キギョウ</t>
    </rPh>
    <rPh sb="525" eb="526">
      <t>サイ</t>
    </rPh>
    <rPh sb="529" eb="531">
      <t>ゾウカ</t>
    </rPh>
    <rPh sb="534" eb="536">
      <t>リュウドウ</t>
    </rPh>
    <rPh sb="536" eb="538">
      <t>ヒリツ</t>
    </rPh>
    <rPh sb="539" eb="541">
      <t>ゲンショウ</t>
    </rPh>
    <rPh sb="548" eb="550">
      <t>ミコ</t>
    </rPh>
    <rPh sb="636" eb="638">
      <t>キギョウ</t>
    </rPh>
    <rPh sb="638" eb="639">
      <t>サイ</t>
    </rPh>
    <rPh sb="639" eb="641">
      <t>ハッコウ</t>
    </rPh>
    <rPh sb="642" eb="643">
      <t>オサ</t>
    </rPh>
    <rPh sb="645" eb="647">
      <t>ジコ</t>
    </rPh>
    <rPh sb="647" eb="649">
      <t>シキン</t>
    </rPh>
    <rPh sb="652" eb="654">
      <t>ジギョウ</t>
    </rPh>
    <rPh sb="655" eb="657">
      <t>ジッシ</t>
    </rPh>
    <rPh sb="685" eb="687">
      <t>コンゴ</t>
    </rPh>
    <rPh sb="688" eb="690">
      <t>シセツ</t>
    </rPh>
    <rPh sb="690" eb="692">
      <t>コウシン</t>
    </rPh>
    <rPh sb="693" eb="694">
      <t>ム</t>
    </rPh>
    <rPh sb="696" eb="698">
      <t>ジコ</t>
    </rPh>
    <rPh sb="698" eb="700">
      <t>ザイゲン</t>
    </rPh>
    <rPh sb="701" eb="703">
      <t>キギョウ</t>
    </rPh>
    <rPh sb="703" eb="704">
      <t>サイ</t>
    </rPh>
    <rPh sb="711" eb="713">
      <t>カツヨウ</t>
    </rPh>
    <rPh sb="828" eb="829">
      <t>オオム</t>
    </rPh>
    <rPh sb="870" eb="872">
      <t>レイワ</t>
    </rPh>
    <rPh sb="873" eb="875">
      <t>ネンド</t>
    </rPh>
    <rPh sb="876" eb="878">
      <t>レイワ</t>
    </rPh>
    <rPh sb="879" eb="880">
      <t>ネン</t>
    </rPh>
    <rPh sb="881" eb="882">
      <t>ガツ</t>
    </rPh>
    <rPh sb="882" eb="884">
      <t>ゴウウ</t>
    </rPh>
    <rPh sb="887" eb="889">
      <t>スイドウ</t>
    </rPh>
    <rPh sb="889" eb="891">
      <t>リョウキン</t>
    </rPh>
    <rPh sb="892" eb="894">
      <t>ゲンメン</t>
    </rPh>
    <rPh sb="895" eb="897">
      <t>ジッシ</t>
    </rPh>
    <rPh sb="902" eb="904">
      <t>キョウキュウ</t>
    </rPh>
    <rPh sb="904" eb="906">
      <t>タンカ</t>
    </rPh>
    <rPh sb="907" eb="908">
      <t>オオ</t>
    </rPh>
    <rPh sb="910" eb="912">
      <t>ゲンショウ</t>
    </rPh>
    <rPh sb="919" eb="921">
      <t>シタマワ</t>
    </rPh>
    <rPh sb="930" eb="932">
      <t>レイワ</t>
    </rPh>
    <rPh sb="933" eb="935">
      <t>ネンド</t>
    </rPh>
    <rPh sb="939" eb="940">
      <t>カ</t>
    </rPh>
    <rPh sb="944" eb="948">
      <t>ブッカコウトウ</t>
    </rPh>
    <rPh sb="948" eb="949">
      <t>トウ</t>
    </rPh>
    <rPh sb="950" eb="951">
      <t>タイ</t>
    </rPh>
    <rPh sb="953" eb="955">
      <t>スイドウ</t>
    </rPh>
    <rPh sb="955" eb="957">
      <t>リョウキン</t>
    </rPh>
    <rPh sb="958" eb="960">
      <t>ゲンメン</t>
    </rPh>
    <rPh sb="961" eb="963">
      <t>ジッシ</t>
    </rPh>
    <rPh sb="1285" eb="1286">
      <t>タカ</t>
    </rPh>
    <phoneticPr fontId="4"/>
  </si>
  <si>
    <t>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るため、財政負担の増加も予想されます。
　これらの状況を踏まえ、平成28年3月に「人吉市水道事業基本計画及び施設更新計画（人吉市水道事業ビジョン）」を策定し、さらに令和4年度には水道法の改正や本市水道事業を取り巻く環境が変化したことに伴い、改定を行いました。またビジョンの改定とあわせ、中長期的な視点で水道施設等を効率的かつ効果的に管理運営していくため「アセットマネジメント計画」も策定しています。
　また、令和2年4月1日から、安定経営の持続とお客様サービスの維持向上を図るため、「人吉市水道局お客様センター」を開設し、上下水道料金徴収事務等業務につきまして、民間委託を実施しています。
　これまでも組織再編や経費節減を実施してきましたが、改定した「人吉市水道事業ビジョン」及び「アセットマネジメント計画」に基づき、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271" eb="273">
      <t>レイワ</t>
    </rPh>
    <rPh sb="274" eb="276">
      <t>ネンド</t>
    </rPh>
    <rPh sb="278" eb="280">
      <t>スイドウ</t>
    </rPh>
    <rPh sb="280" eb="281">
      <t>ホウ</t>
    </rPh>
    <rPh sb="282" eb="284">
      <t>カイセイ</t>
    </rPh>
    <rPh sb="285" eb="289">
      <t>ホンシスイドウ</t>
    </rPh>
    <rPh sb="289" eb="291">
      <t>ジギョウ</t>
    </rPh>
    <rPh sb="292" eb="293">
      <t>ト</t>
    </rPh>
    <rPh sb="294" eb="295">
      <t>マ</t>
    </rPh>
    <rPh sb="296" eb="298">
      <t>カンキョウ</t>
    </rPh>
    <rPh sb="299" eb="301">
      <t>ヘンカ</t>
    </rPh>
    <rPh sb="306" eb="307">
      <t>トモナ</t>
    </rPh>
    <rPh sb="309" eb="311">
      <t>カイテイ</t>
    </rPh>
    <rPh sb="312" eb="313">
      <t>オコナ</t>
    </rPh>
    <rPh sb="325" eb="327">
      <t>カイテイ</t>
    </rPh>
    <rPh sb="332" eb="336">
      <t>チュウチョウキテキ</t>
    </rPh>
    <rPh sb="337" eb="339">
      <t>シテン</t>
    </rPh>
    <rPh sb="340" eb="345">
      <t>スイドウシセツトウ</t>
    </rPh>
    <rPh sb="346" eb="349">
      <t>コウリツテキ</t>
    </rPh>
    <rPh sb="351" eb="353">
      <t>コウカ</t>
    </rPh>
    <rPh sb="353" eb="354">
      <t>テキ</t>
    </rPh>
    <rPh sb="355" eb="357">
      <t>カンリ</t>
    </rPh>
    <rPh sb="357" eb="359">
      <t>ウンエイ</t>
    </rPh>
    <rPh sb="376" eb="378">
      <t>ケイカク</t>
    </rPh>
    <rPh sb="380" eb="382">
      <t>サクテイ</t>
    </rPh>
    <rPh sb="475" eb="477">
      <t>ジッシ</t>
    </rPh>
    <rPh sb="510" eb="512">
      <t>カイテイ</t>
    </rPh>
    <rPh sb="515" eb="518">
      <t>ヒトヨシシ</t>
    </rPh>
    <rPh sb="518" eb="520">
      <t>スイドウ</t>
    </rPh>
    <rPh sb="520" eb="522">
      <t>ジギョウ</t>
    </rPh>
    <rPh sb="527" eb="528">
      <t>オヨ</t>
    </rPh>
    <rPh sb="540" eb="542">
      <t>ケイカク</t>
    </rPh>
    <rPh sb="544" eb="545">
      <t>モト</t>
    </rPh>
    <phoneticPr fontId="4"/>
  </si>
  <si>
    <t>　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５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きな被害が生じる可能性があり、水道施設の耐震対策を推進していくことが重要です。
　管路経年化率については、比率は右肩上がりで老朽化が進んでいることがわかります。管路更新率については、平成30年度から配水池改良事業を実施しており、さらに令和2年7月豪雨による災害復旧を実施したことや各施設の電気設備等の更新も控えており、管路更新事業費予算の縮小が今後も見込まれることから、大きく増加することは考えにくい状況です。
　管路については、平成17年度から耐震管への更新に取り組んでおり、管路の耐震化率は年々向上しています。</t>
    <rPh sb="325" eb="327">
      <t>ジッシ</t>
    </rPh>
    <rPh sb="335" eb="337">
      <t>レイワ</t>
    </rPh>
    <rPh sb="338" eb="339">
      <t>ネン</t>
    </rPh>
    <rPh sb="340" eb="341">
      <t>ガツ</t>
    </rPh>
    <rPh sb="341" eb="343">
      <t>ゴウウ</t>
    </rPh>
    <rPh sb="346" eb="348">
      <t>サイガイ</t>
    </rPh>
    <rPh sb="348" eb="350">
      <t>フッキュウ</t>
    </rPh>
    <rPh sb="351" eb="353">
      <t>ジッシ</t>
    </rPh>
    <rPh sb="358" eb="361">
      <t>カクシセツ</t>
    </rPh>
    <rPh sb="362" eb="366">
      <t>デンキセツビ</t>
    </rPh>
    <rPh sb="366" eb="367">
      <t>トウ</t>
    </rPh>
    <rPh sb="368" eb="370">
      <t>コウシン</t>
    </rPh>
    <rPh sb="371" eb="372">
      <t>ヒカ</t>
    </rPh>
    <rPh sb="387" eb="389">
      <t>シュクショウ</t>
    </rPh>
    <rPh sb="390" eb="392">
      <t>コンゴ</t>
    </rPh>
    <rPh sb="393" eb="395">
      <t>ミコ</t>
    </rPh>
    <rPh sb="403" eb="404">
      <t>オオ</t>
    </rPh>
    <rPh sb="406" eb="408">
      <t>ゾウカ</t>
    </rPh>
    <rPh sb="413" eb="414">
      <t>カンガ</t>
    </rPh>
    <rPh sb="418" eb="42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</si>
</sst>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0.68</c:v>
                </c:pt>
                <c:pt idx="1">
                  <c:v>0.47</c:v>
                </c:pt>
                <c:pt idx="2">
                  <c:v>0.42</c:v>
                </c:pt>
                <c:pt idx="3">
                  <c:v>0.4</c:v>
                </c:pt>
                <c:pt idx="4">
                  <c:v>0.54</c:v>
                </c:pt>
              </c:numCache>
            </c:numRef>
          </c:val>
          <c:extLst>
            <c:ext xmlns:c16="http://schemas.microsoft.com/office/drawing/2014/chart" uri="{C3380CC4-5D6E-409C-BE32-E72D297353CC}">
              <c16:uniqueId val="{00000000-D697-4835-9D43-864F623AB7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0.48</c:v>
                </c:pt>
                <c:pt idx="4">
                  <c:v>0.5</c:v>
                </c:pt>
              </c:numCache>
            </c:numRef>
          </c:val>
          <c:smooth val="0"/>
          <c:extLst>
            <c:ext xmlns:c16="http://schemas.microsoft.com/office/drawing/2014/chart" uri="{C3380CC4-5D6E-409C-BE32-E72D297353CC}">
              <c16:uniqueId val="{00000001-D697-4835-9D43-864F623AB7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44.28</c:v>
                </c:pt>
                <c:pt idx="1">
                  <c:v>43.72</c:v>
                </c:pt>
                <c:pt idx="2">
                  <c:v>40.14</c:v>
                </c:pt>
                <c:pt idx="3">
                  <c:v>42.08</c:v>
                </c:pt>
                <c:pt idx="4">
                  <c:v>41.68</c:v>
                </c:pt>
              </c:numCache>
            </c:numRef>
          </c:val>
          <c:extLst>
            <c:ext xmlns:c16="http://schemas.microsoft.com/office/drawing/2014/chart" uri="{C3380CC4-5D6E-409C-BE32-E72D297353CC}">
              <c16:uniqueId val="{00000000-7CB3-4442-9A24-2C97455A8D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55.72</c:v>
                </c:pt>
                <c:pt idx="4">
                  <c:v>55.31</c:v>
                </c:pt>
              </c:numCache>
            </c:numRef>
          </c:val>
          <c:smooth val="0"/>
          <c:extLst>
            <c:ext xmlns:c16="http://schemas.microsoft.com/office/drawing/2014/chart" uri="{C3380CC4-5D6E-409C-BE32-E72D297353CC}">
              <c16:uniqueId val="{00000001-7CB3-4442-9A24-2C97455A8D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85.54</c:v>
                </c:pt>
                <c:pt idx="1">
                  <c:v>85.57</c:v>
                </c:pt>
                <c:pt idx="2">
                  <c:v>81.180000000000007</c:v>
                </c:pt>
                <c:pt idx="3">
                  <c:v>85.65</c:v>
                </c:pt>
                <c:pt idx="4">
                  <c:v>85.57</c:v>
                </c:pt>
              </c:numCache>
            </c:numRef>
          </c:val>
          <c:extLst>
            <c:ext xmlns:c16="http://schemas.microsoft.com/office/drawing/2014/chart" uri="{C3380CC4-5D6E-409C-BE32-E72D297353CC}">
              <c16:uniqueId val="{00000000-1591-4E72-9D71-EA4F099098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81.260000000000005</c:v>
                </c:pt>
                <c:pt idx="4">
                  <c:v>80.36</c:v>
                </c:pt>
              </c:numCache>
            </c:numRef>
          </c:val>
          <c:smooth val="0"/>
          <c:extLst>
            <c:ext xmlns:c16="http://schemas.microsoft.com/office/drawing/2014/chart" uri="{C3380CC4-5D6E-409C-BE32-E72D297353CC}">
              <c16:uniqueId val="{00000001-1591-4E72-9D71-EA4F099098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122.6</c:v>
                </c:pt>
                <c:pt idx="1">
                  <c:v>118.92</c:v>
                </c:pt>
                <c:pt idx="2">
                  <c:v>111.03</c:v>
                </c:pt>
                <c:pt idx="3">
                  <c:v>119.05</c:v>
                </c:pt>
                <c:pt idx="4">
                  <c:v>117.65</c:v>
                </c:pt>
              </c:numCache>
            </c:numRef>
          </c:val>
          <c:extLst>
            <c:ext xmlns:c16="http://schemas.microsoft.com/office/drawing/2014/chart" uri="{C3380CC4-5D6E-409C-BE32-E72D297353CC}">
              <c16:uniqueId val="{00000000-6B21-411C-99BD-003855243D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108.84</c:v>
                </c:pt>
                <c:pt idx="4">
                  <c:v>105.92</c:v>
                </c:pt>
              </c:numCache>
            </c:numRef>
          </c:val>
          <c:smooth val="0"/>
          <c:extLst>
            <c:ext xmlns:c16="http://schemas.microsoft.com/office/drawing/2014/chart" uri="{C3380CC4-5D6E-409C-BE32-E72D297353CC}">
              <c16:uniqueId val="{00000001-6B21-411C-99BD-003855243D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55.4</c:v>
                </c:pt>
                <c:pt idx="1">
                  <c:v>55.82</c:v>
                </c:pt>
                <c:pt idx="2">
                  <c:v>56.84</c:v>
                </c:pt>
                <c:pt idx="3">
                  <c:v>57.32</c:v>
                </c:pt>
                <c:pt idx="4">
                  <c:v>57.88</c:v>
                </c:pt>
              </c:numCache>
            </c:numRef>
          </c:val>
          <c:extLst>
            <c:ext xmlns:c16="http://schemas.microsoft.com/office/drawing/2014/chart" uri="{C3380CC4-5D6E-409C-BE32-E72D297353CC}">
              <c16:uniqueId val="{00000000-758E-4668-BB47-DB9BE28FA7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51.29</c:v>
                </c:pt>
                <c:pt idx="4">
                  <c:v>52.2</c:v>
                </c:pt>
              </c:numCache>
            </c:numRef>
          </c:val>
          <c:smooth val="0"/>
          <c:extLst>
            <c:ext xmlns:c16="http://schemas.microsoft.com/office/drawing/2014/chart" uri="{C3380CC4-5D6E-409C-BE32-E72D297353CC}">
              <c16:uniqueId val="{00000001-758E-4668-BB47-DB9BE28FA7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9.58</c:v>
                </c:pt>
                <c:pt idx="1">
                  <c:v>12.52</c:v>
                </c:pt>
                <c:pt idx="2">
                  <c:v>14.48</c:v>
                </c:pt>
                <c:pt idx="3">
                  <c:v>16.87</c:v>
                </c:pt>
                <c:pt idx="4">
                  <c:v>19.75</c:v>
                </c:pt>
              </c:numCache>
            </c:numRef>
          </c:val>
          <c:extLst>
            <c:ext xmlns:c16="http://schemas.microsoft.com/office/drawing/2014/chart" uri="{C3380CC4-5D6E-409C-BE32-E72D297353CC}">
              <c16:uniqueId val="{00000000-7DD0-4A4C-AF8A-0E3A9F9D90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19.61</c:v>
                </c:pt>
                <c:pt idx="4">
                  <c:v>20.73</c:v>
                </c:pt>
              </c:numCache>
            </c:numRef>
          </c:val>
          <c:smooth val="0"/>
          <c:extLst>
            <c:ext xmlns:c16="http://schemas.microsoft.com/office/drawing/2014/chart" uri="{C3380CC4-5D6E-409C-BE32-E72D297353CC}">
              <c16:uniqueId val="{00000001-7DD0-4A4C-AF8A-0E3A9F9D90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9-419A-BE37-E7030E6883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6.02</c:v>
                </c:pt>
                <c:pt idx="4">
                  <c:v>7.78</c:v>
                </c:pt>
              </c:numCache>
            </c:numRef>
          </c:val>
          <c:smooth val="0"/>
          <c:extLst>
            <c:ext xmlns:c16="http://schemas.microsoft.com/office/drawing/2014/chart" uri="{C3380CC4-5D6E-409C-BE32-E72D297353CC}">
              <c16:uniqueId val="{00000001-69E9-419A-BE37-E7030E6883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523.07000000000005</c:v>
                </c:pt>
                <c:pt idx="1">
                  <c:v>512.85</c:v>
                </c:pt>
                <c:pt idx="2">
                  <c:v>577.41999999999996</c:v>
                </c:pt>
                <c:pt idx="3">
                  <c:v>614.47</c:v>
                </c:pt>
                <c:pt idx="4">
                  <c:v>474.08</c:v>
                </c:pt>
              </c:numCache>
            </c:numRef>
          </c:val>
          <c:extLst>
            <c:ext xmlns:c16="http://schemas.microsoft.com/office/drawing/2014/chart" uri="{C3380CC4-5D6E-409C-BE32-E72D297353CC}">
              <c16:uniqueId val="{00000000-2F78-4B5A-A893-52A687861D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378.56</c:v>
                </c:pt>
                <c:pt idx="4">
                  <c:v>364.46</c:v>
                </c:pt>
              </c:numCache>
            </c:numRef>
          </c:val>
          <c:smooth val="0"/>
          <c:extLst>
            <c:ext xmlns:c16="http://schemas.microsoft.com/office/drawing/2014/chart" uri="{C3380CC4-5D6E-409C-BE32-E72D297353CC}">
              <c16:uniqueId val="{00000001-2F78-4B5A-A893-52A687861D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200.32</c:v>
                </c:pt>
                <c:pt idx="1">
                  <c:v>194.23</c:v>
                </c:pt>
                <c:pt idx="2">
                  <c:v>230.79</c:v>
                </c:pt>
                <c:pt idx="3">
                  <c:v>187.26</c:v>
                </c:pt>
                <c:pt idx="4">
                  <c:v>193.57</c:v>
                </c:pt>
              </c:numCache>
            </c:numRef>
          </c:val>
          <c:extLst>
            <c:ext xmlns:c16="http://schemas.microsoft.com/office/drawing/2014/chart" uri="{C3380CC4-5D6E-409C-BE32-E72D297353CC}">
              <c16:uniqueId val="{00000000-11AF-4164-B566-6BD0084807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395.68</c:v>
                </c:pt>
                <c:pt idx="4">
                  <c:v>403.72</c:v>
                </c:pt>
              </c:numCache>
            </c:numRef>
          </c:val>
          <c:smooth val="0"/>
          <c:extLst>
            <c:ext xmlns:c16="http://schemas.microsoft.com/office/drawing/2014/chart" uri="{C3380CC4-5D6E-409C-BE32-E72D297353CC}">
              <c16:uniqueId val="{00000001-11AF-4164-B566-6BD0084807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111.75</c:v>
                </c:pt>
                <c:pt idx="1">
                  <c:v>105.64</c:v>
                </c:pt>
                <c:pt idx="2">
                  <c:v>92.06</c:v>
                </c:pt>
                <c:pt idx="3">
                  <c:v>109.09</c:v>
                </c:pt>
                <c:pt idx="4">
                  <c:v>96.77</c:v>
                </c:pt>
              </c:numCache>
            </c:numRef>
          </c:val>
          <c:extLst>
            <c:ext xmlns:c16="http://schemas.microsoft.com/office/drawing/2014/chart" uri="{C3380CC4-5D6E-409C-BE32-E72D297353CC}">
              <c16:uniqueId val="{00000000-65D2-4BEE-A939-86B0B17F12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97.59</c:v>
                </c:pt>
                <c:pt idx="4">
                  <c:v>92.17</c:v>
                </c:pt>
              </c:numCache>
            </c:numRef>
          </c:val>
          <c:smooth val="0"/>
          <c:extLst>
            <c:ext xmlns:c16="http://schemas.microsoft.com/office/drawing/2014/chart" uri="{C3380CC4-5D6E-409C-BE32-E72D297353CC}">
              <c16:uniqueId val="{00000001-65D2-4BEE-A939-86B0B17F12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122.13</c:v>
                </c:pt>
                <c:pt idx="1">
                  <c:v>130.11000000000001</c:v>
                </c:pt>
                <c:pt idx="2">
                  <c:v>139.62</c:v>
                </c:pt>
                <c:pt idx="3">
                  <c:v>126.15</c:v>
                </c:pt>
                <c:pt idx="4">
                  <c:v>130.07</c:v>
                </c:pt>
              </c:numCache>
            </c:numRef>
          </c:val>
          <c:extLst>
            <c:ext xmlns:c16="http://schemas.microsoft.com/office/drawing/2014/chart" uri="{C3380CC4-5D6E-409C-BE32-E72D297353CC}">
              <c16:uniqueId val="{00000000-D79B-4CDE-9889-0AB6AA6C5D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181.71</c:v>
                </c:pt>
                <c:pt idx="4">
                  <c:v>188.51</c:v>
                </c:pt>
              </c:numCache>
            </c:numRef>
          </c:val>
          <c:smooth val="0"/>
          <c:extLst>
            <c:ext xmlns:c16="http://schemas.microsoft.com/office/drawing/2014/chart" uri="{C3380CC4-5D6E-409C-BE32-E72D297353CC}">
              <c16:uniqueId val="{00000001-D79B-4CDE-9889-0AB6AA6C5D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人吉市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A6</v>
      </c>
      <c r="X8" s="70"/>
      <c r="Y8" s="70"/>
      <c r="Z8" s="70"/>
      <c r="AA8" s="70"/>
      <c r="AB8" s="70"/>
      <c r="AC8" s="70"/>
      <c r="AD8" s="70" t="str">
        <f>データ!$M$6</f>
        <v>非設置</v>
      </c>
      <c r="AE8" s="70"/>
      <c r="AF8" s="70"/>
      <c r="AG8" s="70"/>
      <c r="AH8" s="70"/>
      <c r="AI8" s="70"/>
      <c r="AJ8" s="70"/>
      <c r="AK8" s="2"/>
      <c r="AL8" s="53">
        <f>データ!$R$6</f>
        <v>30734</v>
      </c>
      <c r="AM8" s="53"/>
      <c r="AN8" s="53"/>
      <c r="AO8" s="53"/>
      <c r="AP8" s="53"/>
      <c r="AQ8" s="53"/>
      <c r="AR8" s="53"/>
      <c r="AS8" s="53"/>
      <c r="AT8" s="50">
        <f>データ!$S$6</f>
        <v>210.55</v>
      </c>
      <c r="AU8" s="51"/>
      <c r="AV8" s="51"/>
      <c r="AW8" s="51"/>
      <c r="AX8" s="51"/>
      <c r="AY8" s="51"/>
      <c r="AZ8" s="51"/>
      <c r="BA8" s="51"/>
      <c r="BB8" s="40">
        <f>データ!$T$6</f>
        <v>145.97</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80.48</v>
      </c>
      <c r="J10" s="51"/>
      <c r="K10" s="51"/>
      <c r="L10" s="51"/>
      <c r="M10" s="51"/>
      <c r="N10" s="51"/>
      <c r="O10" s="52"/>
      <c r="P10" s="40">
        <f>データ!$P$6</f>
        <v>97.19</v>
      </c>
      <c r="Q10" s="40"/>
      <c r="R10" s="40"/>
      <c r="S10" s="40"/>
      <c r="T10" s="40"/>
      <c r="U10" s="40"/>
      <c r="V10" s="40"/>
      <c r="W10" s="53">
        <f>データ!$Q$6</f>
        <v>2666</v>
      </c>
      <c r="X10" s="53"/>
      <c r="Y10" s="53"/>
      <c r="Z10" s="53"/>
      <c r="AA10" s="53"/>
      <c r="AB10" s="53"/>
      <c r="AC10" s="53"/>
      <c r="AD10" s="2"/>
      <c r="AE10" s="2"/>
      <c r="AF10" s="2"/>
      <c r="AG10" s="2"/>
      <c r="AH10" s="2"/>
      <c r="AI10" s="2"/>
      <c r="AJ10" s="2"/>
      <c r="AK10" s="2"/>
      <c r="AL10" s="53">
        <f>データ!$U$6</f>
        <v>29524</v>
      </c>
      <c r="AM10" s="53"/>
      <c r="AN10" s="53"/>
      <c r="AO10" s="53"/>
      <c r="AP10" s="53"/>
      <c r="AQ10" s="53"/>
      <c r="AR10" s="53"/>
      <c r="AS10" s="53"/>
      <c r="AT10" s="50">
        <f>データ!$V$6</f>
        <v>39.07</v>
      </c>
      <c r="AU10" s="51"/>
      <c r="AV10" s="51"/>
      <c r="AW10" s="51"/>
      <c r="AX10" s="51"/>
      <c r="AY10" s="51"/>
      <c r="AZ10" s="51"/>
      <c r="BA10" s="51"/>
      <c r="BB10" s="40">
        <f>データ!$W$6</f>
        <v>755.67</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114</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7"/>
      <c r="BM60" s="88"/>
      <c r="BN60" s="88"/>
      <c r="BO60" s="88"/>
      <c r="BP60" s="88"/>
      <c r="BQ60" s="88"/>
      <c r="BR60" s="88"/>
      <c r="BS60" s="88"/>
      <c r="BT60" s="88"/>
      <c r="BU60" s="88"/>
      <c r="BV60" s="88"/>
      <c r="BW60" s="88"/>
      <c r="BX60" s="88"/>
      <c r="BY60" s="88"/>
      <c r="BZ60" s="89"/>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ugxZI/kTABxuQUr000Su6NLiGpuVWu/S/+y04bqzgdGttPOuYdk/zJLVHAj7SfnDZcUPWi10ZvodR/ykw0GIg==" saltValue="z37/5O9cPGIv7/CoLdpD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432032</v>
      </c>
      <c r="D6" s="20">
        <f t="shared" si="3"/>
        <v>46</v>
      </c>
      <c r="E6" s="20">
        <f t="shared" si="3"/>
        <v>1</v>
      </c>
      <c r="F6" s="20">
        <f t="shared" si="3"/>
        <v>0</v>
      </c>
      <c r="G6" s="20">
        <f t="shared" si="3"/>
        <v>1</v>
      </c>
      <c r="H6" s="20" t="str">
        <f t="shared" si="3"/>
        <v>熊本県　人吉市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80.48</v>
      </c>
      <c r="P6" s="21">
        <f t="shared" si="3"/>
        <v>97.19</v>
      </c>
      <c r="Q6" s="21">
        <f t="shared" si="3"/>
        <v>2666</v>
      </c>
      <c r="R6" s="21">
        <f t="shared" si="3"/>
        <v>30734</v>
      </c>
      <c r="S6" s="21">
        <f t="shared" si="3"/>
        <v>210.55</v>
      </c>
      <c r="T6" s="21">
        <f t="shared" si="3"/>
        <v>145.97</v>
      </c>
      <c r="U6" s="21">
        <f t="shared" si="3"/>
        <v>29524</v>
      </c>
      <c r="V6" s="21">
        <f t="shared" si="3"/>
        <v>39.07</v>
      </c>
      <c r="W6" s="21">
        <f t="shared" si="3"/>
        <v>755.67</v>
      </c>
      <c r="X6" s="22">
        <f>IF(X7="",NA(),X7)</f>
        <v>122.6</v>
      </c>
      <c r="Y6" s="22">
        <f t="shared" ref="Y6:AG6" si="4">IF(Y7="",NA(),Y7)</f>
        <v>118.92</v>
      </c>
      <c r="Z6" s="22">
        <f t="shared" si="4"/>
        <v>111.03</v>
      </c>
      <c r="AA6" s="22">
        <f t="shared" si="4"/>
        <v>119.05</v>
      </c>
      <c r="AB6" s="22">
        <f t="shared" si="4"/>
        <v>117.65</v>
      </c>
      <c r="AC6" s="22">
        <f t="shared" si="4"/>
        <v>110.66</v>
      </c>
      <c r="AD6" s="22">
        <f t="shared" si="4"/>
        <v>109.01</v>
      </c>
      <c r="AE6" s="22">
        <f t="shared" si="4"/>
        <v>108.83</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6.02</v>
      </c>
      <c r="AR6" s="22">
        <f t="shared" si="5"/>
        <v>7.78</v>
      </c>
      <c r="AS6" s="21" t="str">
        <f>IF(AS7="","",IF(AS7="-","【-】","【"&amp;SUBSTITUTE(TEXT(AS7,"#,##0.00"),"-","△")&amp;"】"))</f>
        <v>【1.34】</v>
      </c>
      <c r="AT6" s="22">
        <f>IF(AT7="",NA(),AT7)</f>
        <v>523.07000000000005</v>
      </c>
      <c r="AU6" s="22">
        <f t="shared" ref="AU6:BC6" si="6">IF(AU7="",NA(),AU7)</f>
        <v>512.85</v>
      </c>
      <c r="AV6" s="22">
        <f t="shared" si="6"/>
        <v>577.41999999999996</v>
      </c>
      <c r="AW6" s="22">
        <f t="shared" si="6"/>
        <v>614.47</v>
      </c>
      <c r="AX6" s="22">
        <f t="shared" si="6"/>
        <v>474.08</v>
      </c>
      <c r="AY6" s="22">
        <f t="shared" si="6"/>
        <v>366.03</v>
      </c>
      <c r="AZ6" s="22">
        <f t="shared" si="6"/>
        <v>365.18</v>
      </c>
      <c r="BA6" s="22">
        <f t="shared" si="6"/>
        <v>327.77</v>
      </c>
      <c r="BB6" s="22">
        <f t="shared" si="6"/>
        <v>378.56</v>
      </c>
      <c r="BC6" s="22">
        <f t="shared" si="6"/>
        <v>364.46</v>
      </c>
      <c r="BD6" s="21" t="str">
        <f>IF(BD7="","",IF(BD7="-","【-】","【"&amp;SUBSTITUTE(TEXT(BD7,"#,##0.00"),"-","△")&amp;"】"))</f>
        <v>【252.29】</v>
      </c>
      <c r="BE6" s="22">
        <f>IF(BE7="",NA(),BE7)</f>
        <v>200.32</v>
      </c>
      <c r="BF6" s="22">
        <f t="shared" ref="BF6:BN6" si="7">IF(BF7="",NA(),BF7)</f>
        <v>194.23</v>
      </c>
      <c r="BG6" s="22">
        <f t="shared" si="7"/>
        <v>230.79</v>
      </c>
      <c r="BH6" s="22">
        <f t="shared" si="7"/>
        <v>187.26</v>
      </c>
      <c r="BI6" s="22">
        <f t="shared" si="7"/>
        <v>193.57</v>
      </c>
      <c r="BJ6" s="22">
        <f t="shared" si="7"/>
        <v>370.12</v>
      </c>
      <c r="BK6" s="22">
        <f t="shared" si="7"/>
        <v>371.65</v>
      </c>
      <c r="BL6" s="22">
        <f t="shared" si="7"/>
        <v>397.1</v>
      </c>
      <c r="BM6" s="22">
        <f t="shared" si="7"/>
        <v>395.68</v>
      </c>
      <c r="BN6" s="22">
        <f t="shared" si="7"/>
        <v>403.72</v>
      </c>
      <c r="BO6" s="21" t="str">
        <f>IF(BO7="","",IF(BO7="-","【-】","【"&amp;SUBSTITUTE(TEXT(BO7,"#,##0.00"),"-","△")&amp;"】"))</f>
        <v>【268.07】</v>
      </c>
      <c r="BP6" s="22">
        <f>IF(BP7="",NA(),BP7)</f>
        <v>111.75</v>
      </c>
      <c r="BQ6" s="22">
        <f t="shared" ref="BQ6:BY6" si="8">IF(BQ7="",NA(),BQ7)</f>
        <v>105.64</v>
      </c>
      <c r="BR6" s="22">
        <f t="shared" si="8"/>
        <v>92.06</v>
      </c>
      <c r="BS6" s="22">
        <f t="shared" si="8"/>
        <v>109.09</v>
      </c>
      <c r="BT6" s="22">
        <f t="shared" si="8"/>
        <v>96.77</v>
      </c>
      <c r="BU6" s="22">
        <f t="shared" si="8"/>
        <v>100.42</v>
      </c>
      <c r="BV6" s="22">
        <f t="shared" si="8"/>
        <v>98.77</v>
      </c>
      <c r="BW6" s="22">
        <f t="shared" si="8"/>
        <v>95.79</v>
      </c>
      <c r="BX6" s="22">
        <f t="shared" si="8"/>
        <v>97.59</v>
      </c>
      <c r="BY6" s="22">
        <f t="shared" si="8"/>
        <v>92.17</v>
      </c>
      <c r="BZ6" s="21" t="str">
        <f>IF(BZ7="","",IF(BZ7="-","【-】","【"&amp;SUBSTITUTE(TEXT(BZ7,"#,##0.00"),"-","△")&amp;"】"))</f>
        <v>【97.47】</v>
      </c>
      <c r="CA6" s="22">
        <f>IF(CA7="",NA(),CA7)</f>
        <v>122.13</v>
      </c>
      <c r="CB6" s="22">
        <f t="shared" ref="CB6:CJ6" si="9">IF(CB7="",NA(),CB7)</f>
        <v>130.11000000000001</v>
      </c>
      <c r="CC6" s="22">
        <f t="shared" si="9"/>
        <v>139.62</v>
      </c>
      <c r="CD6" s="22">
        <f t="shared" si="9"/>
        <v>126.15</v>
      </c>
      <c r="CE6" s="22">
        <f t="shared" si="9"/>
        <v>130.07</v>
      </c>
      <c r="CF6" s="22">
        <f t="shared" si="9"/>
        <v>171.67</v>
      </c>
      <c r="CG6" s="22">
        <f t="shared" si="9"/>
        <v>173.67</v>
      </c>
      <c r="CH6" s="22">
        <f t="shared" si="9"/>
        <v>171.13</v>
      </c>
      <c r="CI6" s="22">
        <f t="shared" si="9"/>
        <v>181.71</v>
      </c>
      <c r="CJ6" s="22">
        <f t="shared" si="9"/>
        <v>188.51</v>
      </c>
      <c r="CK6" s="21" t="str">
        <f>IF(CK7="","",IF(CK7="-","【-】","【"&amp;SUBSTITUTE(TEXT(CK7,"#,##0.00"),"-","△")&amp;"】"))</f>
        <v>【174.75】</v>
      </c>
      <c r="CL6" s="22">
        <f>IF(CL7="",NA(),CL7)</f>
        <v>44.28</v>
      </c>
      <c r="CM6" s="22">
        <f t="shared" ref="CM6:CU6" si="10">IF(CM7="",NA(),CM7)</f>
        <v>43.72</v>
      </c>
      <c r="CN6" s="22">
        <f t="shared" si="10"/>
        <v>40.14</v>
      </c>
      <c r="CO6" s="22">
        <f t="shared" si="10"/>
        <v>42.08</v>
      </c>
      <c r="CP6" s="22">
        <f t="shared" si="10"/>
        <v>41.68</v>
      </c>
      <c r="CQ6" s="22">
        <f t="shared" si="10"/>
        <v>59.74</v>
      </c>
      <c r="CR6" s="22">
        <f t="shared" si="10"/>
        <v>59.67</v>
      </c>
      <c r="CS6" s="22">
        <f t="shared" si="10"/>
        <v>60.12</v>
      </c>
      <c r="CT6" s="22">
        <f t="shared" si="10"/>
        <v>55.72</v>
      </c>
      <c r="CU6" s="22">
        <f t="shared" si="10"/>
        <v>55.31</v>
      </c>
      <c r="CV6" s="21" t="str">
        <f>IF(CV7="","",IF(CV7="-","【-】","【"&amp;SUBSTITUTE(TEXT(CV7,"#,##0.00"),"-","△")&amp;"】"))</f>
        <v>【59.97】</v>
      </c>
      <c r="CW6" s="22">
        <f>IF(CW7="",NA(),CW7)</f>
        <v>85.54</v>
      </c>
      <c r="CX6" s="22">
        <f t="shared" ref="CX6:DF6" si="11">IF(CX7="",NA(),CX7)</f>
        <v>85.57</v>
      </c>
      <c r="CY6" s="22">
        <f t="shared" si="11"/>
        <v>81.180000000000007</v>
      </c>
      <c r="CZ6" s="22">
        <f t="shared" si="11"/>
        <v>85.65</v>
      </c>
      <c r="DA6" s="22">
        <f t="shared" si="11"/>
        <v>85.57</v>
      </c>
      <c r="DB6" s="22">
        <f t="shared" si="11"/>
        <v>84.8</v>
      </c>
      <c r="DC6" s="22">
        <f t="shared" si="11"/>
        <v>84.6</v>
      </c>
      <c r="DD6" s="22">
        <f t="shared" si="11"/>
        <v>84.24</v>
      </c>
      <c r="DE6" s="22">
        <f t="shared" si="11"/>
        <v>81.260000000000005</v>
      </c>
      <c r="DF6" s="22">
        <f t="shared" si="11"/>
        <v>80.36</v>
      </c>
      <c r="DG6" s="21" t="str">
        <f>IF(DG7="","",IF(DG7="-","【-】","【"&amp;SUBSTITUTE(TEXT(DG7,"#,##0.00"),"-","△")&amp;"】"))</f>
        <v>【89.76】</v>
      </c>
      <c r="DH6" s="22">
        <f>IF(DH7="",NA(),DH7)</f>
        <v>55.4</v>
      </c>
      <c r="DI6" s="22">
        <f t="shared" ref="DI6:DQ6" si="12">IF(DI7="",NA(),DI7)</f>
        <v>55.82</v>
      </c>
      <c r="DJ6" s="22">
        <f t="shared" si="12"/>
        <v>56.84</v>
      </c>
      <c r="DK6" s="22">
        <f t="shared" si="12"/>
        <v>57.32</v>
      </c>
      <c r="DL6" s="22">
        <f t="shared" si="12"/>
        <v>57.88</v>
      </c>
      <c r="DM6" s="22">
        <f t="shared" si="12"/>
        <v>47.66</v>
      </c>
      <c r="DN6" s="22">
        <f t="shared" si="12"/>
        <v>48.17</v>
      </c>
      <c r="DO6" s="22">
        <f t="shared" si="12"/>
        <v>48.83</v>
      </c>
      <c r="DP6" s="22">
        <f t="shared" si="12"/>
        <v>51.29</v>
      </c>
      <c r="DQ6" s="22">
        <f t="shared" si="12"/>
        <v>52.2</v>
      </c>
      <c r="DR6" s="21" t="str">
        <f>IF(DR7="","",IF(DR7="-","【-】","【"&amp;SUBSTITUTE(TEXT(DR7,"#,##0.00"),"-","△")&amp;"】"))</f>
        <v>【51.51】</v>
      </c>
      <c r="DS6" s="22">
        <f>IF(DS7="",NA(),DS7)</f>
        <v>9.58</v>
      </c>
      <c r="DT6" s="22">
        <f t="shared" ref="DT6:EB6" si="13">IF(DT7="",NA(),DT7)</f>
        <v>12.52</v>
      </c>
      <c r="DU6" s="22">
        <f t="shared" si="13"/>
        <v>14.48</v>
      </c>
      <c r="DV6" s="22">
        <f t="shared" si="13"/>
        <v>16.87</v>
      </c>
      <c r="DW6" s="22">
        <f t="shared" si="13"/>
        <v>19.75</v>
      </c>
      <c r="DX6" s="22">
        <f t="shared" si="13"/>
        <v>15.1</v>
      </c>
      <c r="DY6" s="22">
        <f t="shared" si="13"/>
        <v>17.12</v>
      </c>
      <c r="DZ6" s="22">
        <f t="shared" si="13"/>
        <v>18.18</v>
      </c>
      <c r="EA6" s="22">
        <f t="shared" si="13"/>
        <v>19.61</v>
      </c>
      <c r="EB6" s="22">
        <f t="shared" si="13"/>
        <v>20.73</v>
      </c>
      <c r="EC6" s="21" t="str">
        <f>IF(EC7="","",IF(EC7="-","【-】","【"&amp;SUBSTITUTE(TEXT(EC7,"#,##0.00"),"-","△")&amp;"】"))</f>
        <v>【23.75】</v>
      </c>
      <c r="ED6" s="22">
        <f>IF(ED7="",NA(),ED7)</f>
        <v>0.68</v>
      </c>
      <c r="EE6" s="22">
        <f t="shared" ref="EE6:EM6" si="14">IF(EE7="",NA(),EE7)</f>
        <v>0.47</v>
      </c>
      <c r="EF6" s="22">
        <f t="shared" si="14"/>
        <v>0.42</v>
      </c>
      <c r="EG6" s="22">
        <f t="shared" si="14"/>
        <v>0.4</v>
      </c>
      <c r="EH6" s="22">
        <f t="shared" si="14"/>
        <v>0.54</v>
      </c>
      <c r="EI6" s="22">
        <f t="shared" si="14"/>
        <v>0.57999999999999996</v>
      </c>
      <c r="EJ6" s="22">
        <f t="shared" si="14"/>
        <v>0.54</v>
      </c>
      <c r="EK6" s="22">
        <f t="shared" si="14"/>
        <v>0.56999999999999995</v>
      </c>
      <c r="EL6" s="22">
        <f t="shared" si="14"/>
        <v>0.48</v>
      </c>
      <c r="EM6" s="22">
        <f t="shared" si="14"/>
        <v>0.5</v>
      </c>
      <c r="EN6" s="21" t="str">
        <f>IF(EN7="","",IF(EN7="-","【-】","【"&amp;SUBSTITUTE(TEXT(EN7,"#,##0.00"),"-","△")&amp;"】"))</f>
        <v>【0.67】</v>
      </c>
    </row>
    <row r="7" spans="1:144" s="23" customFormat="1" x14ac:dyDescent="0.15">
      <c r="A7" s="15"/>
      <c r="B7" s="24">
        <v>2022</v>
      </c>
      <c r="C7" s="24">
        <v>432032</v>
      </c>
      <c r="D7" s="24">
        <v>46</v>
      </c>
      <c r="E7" s="24">
        <v>1</v>
      </c>
      <c r="F7" s="24">
        <v>0</v>
      </c>
      <c r="G7" s="24">
        <v>1</v>
      </c>
      <c r="H7" s="24" t="s">
        <v>93</v>
      </c>
      <c r="I7" s="24" t="s">
        <v>94</v>
      </c>
      <c r="J7" s="24" t="s">
        <v>95</v>
      </c>
      <c r="K7" s="24" t="s">
        <v>96</v>
      </c>
      <c r="L7" s="24" t="s">
        <v>97</v>
      </c>
      <c r="M7" s="24" t="s">
        <v>98</v>
      </c>
      <c r="N7" s="25" t="s">
        <v>99</v>
      </c>
      <c r="O7" s="25">
        <v>80.48</v>
      </c>
      <c r="P7" s="25">
        <v>97.19</v>
      </c>
      <c r="Q7" s="25">
        <v>2666</v>
      </c>
      <c r="R7" s="25">
        <v>30734</v>
      </c>
      <c r="S7" s="25">
        <v>210.55</v>
      </c>
      <c r="T7" s="25">
        <v>145.97</v>
      </c>
      <c r="U7" s="25">
        <v>29524</v>
      </c>
      <c r="V7" s="25">
        <v>39.07</v>
      </c>
      <c r="W7" s="25">
        <v>755.67</v>
      </c>
      <c r="X7" s="25">
        <v>122.6</v>
      </c>
      <c r="Y7" s="25">
        <v>118.92</v>
      </c>
      <c r="Z7" s="25">
        <v>111.03</v>
      </c>
      <c r="AA7" s="25">
        <v>119.05</v>
      </c>
      <c r="AB7" s="25">
        <v>117.65</v>
      </c>
      <c r="AC7" s="25">
        <v>110.66</v>
      </c>
      <c r="AD7" s="25">
        <v>109.01</v>
      </c>
      <c r="AE7" s="25">
        <v>108.83</v>
      </c>
      <c r="AF7" s="25">
        <v>108.84</v>
      </c>
      <c r="AG7" s="25">
        <v>105.92</v>
      </c>
      <c r="AH7" s="25">
        <v>108.7</v>
      </c>
      <c r="AI7" s="25">
        <v>0</v>
      </c>
      <c r="AJ7" s="25">
        <v>0</v>
      </c>
      <c r="AK7" s="25">
        <v>0</v>
      </c>
      <c r="AL7" s="25">
        <v>0</v>
      </c>
      <c r="AM7" s="25">
        <v>0</v>
      </c>
      <c r="AN7" s="25">
        <v>2.74</v>
      </c>
      <c r="AO7" s="25">
        <v>3.7</v>
      </c>
      <c r="AP7" s="25">
        <v>4.34</v>
      </c>
      <c r="AQ7" s="25">
        <v>6.02</v>
      </c>
      <c r="AR7" s="25">
        <v>7.78</v>
      </c>
      <c r="AS7" s="25">
        <v>1.34</v>
      </c>
      <c r="AT7" s="25">
        <v>523.07000000000005</v>
      </c>
      <c r="AU7" s="25">
        <v>512.85</v>
      </c>
      <c r="AV7" s="25">
        <v>577.41999999999996</v>
      </c>
      <c r="AW7" s="25">
        <v>614.47</v>
      </c>
      <c r="AX7" s="25">
        <v>474.08</v>
      </c>
      <c r="AY7" s="25">
        <v>366.03</v>
      </c>
      <c r="AZ7" s="25">
        <v>365.18</v>
      </c>
      <c r="BA7" s="25">
        <v>327.77</v>
      </c>
      <c r="BB7" s="25">
        <v>378.56</v>
      </c>
      <c r="BC7" s="25">
        <v>364.46</v>
      </c>
      <c r="BD7" s="25">
        <v>252.29</v>
      </c>
      <c r="BE7" s="25">
        <v>200.32</v>
      </c>
      <c r="BF7" s="25">
        <v>194.23</v>
      </c>
      <c r="BG7" s="25">
        <v>230.79</v>
      </c>
      <c r="BH7" s="25">
        <v>187.26</v>
      </c>
      <c r="BI7" s="25">
        <v>193.57</v>
      </c>
      <c r="BJ7" s="25">
        <v>370.12</v>
      </c>
      <c r="BK7" s="25">
        <v>371.65</v>
      </c>
      <c r="BL7" s="25">
        <v>397.1</v>
      </c>
      <c r="BM7" s="25">
        <v>395.68</v>
      </c>
      <c r="BN7" s="25">
        <v>403.72</v>
      </c>
      <c r="BO7" s="25">
        <v>268.07</v>
      </c>
      <c r="BP7" s="25">
        <v>111.75</v>
      </c>
      <c r="BQ7" s="25">
        <v>105.64</v>
      </c>
      <c r="BR7" s="25">
        <v>92.06</v>
      </c>
      <c r="BS7" s="25">
        <v>109.09</v>
      </c>
      <c r="BT7" s="25">
        <v>96.77</v>
      </c>
      <c r="BU7" s="25">
        <v>100.42</v>
      </c>
      <c r="BV7" s="25">
        <v>98.77</v>
      </c>
      <c r="BW7" s="25">
        <v>95.79</v>
      </c>
      <c r="BX7" s="25">
        <v>97.59</v>
      </c>
      <c r="BY7" s="25">
        <v>92.17</v>
      </c>
      <c r="BZ7" s="25">
        <v>97.47</v>
      </c>
      <c r="CA7" s="25">
        <v>122.13</v>
      </c>
      <c r="CB7" s="25">
        <v>130.11000000000001</v>
      </c>
      <c r="CC7" s="25">
        <v>139.62</v>
      </c>
      <c r="CD7" s="25">
        <v>126.15</v>
      </c>
      <c r="CE7" s="25">
        <v>130.07</v>
      </c>
      <c r="CF7" s="25">
        <v>171.67</v>
      </c>
      <c r="CG7" s="25">
        <v>173.67</v>
      </c>
      <c r="CH7" s="25">
        <v>171.13</v>
      </c>
      <c r="CI7" s="25">
        <v>181.71</v>
      </c>
      <c r="CJ7" s="25">
        <v>188.51</v>
      </c>
      <c r="CK7" s="25">
        <v>174.75</v>
      </c>
      <c r="CL7" s="25">
        <v>44.28</v>
      </c>
      <c r="CM7" s="25">
        <v>43.72</v>
      </c>
      <c r="CN7" s="25">
        <v>40.14</v>
      </c>
      <c r="CO7" s="25">
        <v>42.08</v>
      </c>
      <c r="CP7" s="25">
        <v>41.68</v>
      </c>
      <c r="CQ7" s="25">
        <v>59.74</v>
      </c>
      <c r="CR7" s="25">
        <v>59.67</v>
      </c>
      <c r="CS7" s="25">
        <v>60.12</v>
      </c>
      <c r="CT7" s="25">
        <v>55.72</v>
      </c>
      <c r="CU7" s="25">
        <v>55.31</v>
      </c>
      <c r="CV7" s="25">
        <v>59.97</v>
      </c>
      <c r="CW7" s="25">
        <v>85.54</v>
      </c>
      <c r="CX7" s="25">
        <v>85.57</v>
      </c>
      <c r="CY7" s="25">
        <v>81.180000000000007</v>
      </c>
      <c r="CZ7" s="25">
        <v>85.65</v>
      </c>
      <c r="DA7" s="25">
        <v>85.57</v>
      </c>
      <c r="DB7" s="25">
        <v>84.8</v>
      </c>
      <c r="DC7" s="25">
        <v>84.6</v>
      </c>
      <c r="DD7" s="25">
        <v>84.24</v>
      </c>
      <c r="DE7" s="25">
        <v>81.260000000000005</v>
      </c>
      <c r="DF7" s="25">
        <v>80.36</v>
      </c>
      <c r="DG7" s="25">
        <v>89.76</v>
      </c>
      <c r="DH7" s="25">
        <v>55.4</v>
      </c>
      <c r="DI7" s="25">
        <v>55.82</v>
      </c>
      <c r="DJ7" s="25">
        <v>56.84</v>
      </c>
      <c r="DK7" s="25">
        <v>57.32</v>
      </c>
      <c r="DL7" s="25">
        <v>57.88</v>
      </c>
      <c r="DM7" s="25">
        <v>47.66</v>
      </c>
      <c r="DN7" s="25">
        <v>48.17</v>
      </c>
      <c r="DO7" s="25">
        <v>48.83</v>
      </c>
      <c r="DP7" s="25">
        <v>51.29</v>
      </c>
      <c r="DQ7" s="25">
        <v>52.2</v>
      </c>
      <c r="DR7" s="25">
        <v>51.51</v>
      </c>
      <c r="DS7" s="25">
        <v>9.58</v>
      </c>
      <c r="DT7" s="25">
        <v>12.52</v>
      </c>
      <c r="DU7" s="25">
        <v>14.48</v>
      </c>
      <c r="DV7" s="25">
        <v>16.87</v>
      </c>
      <c r="DW7" s="25">
        <v>19.75</v>
      </c>
      <c r="DX7" s="25">
        <v>15.1</v>
      </c>
      <c r="DY7" s="25">
        <v>17.12</v>
      </c>
      <c r="DZ7" s="25">
        <v>18.18</v>
      </c>
      <c r="EA7" s="25">
        <v>19.61</v>
      </c>
      <c r="EB7" s="25">
        <v>20.73</v>
      </c>
      <c r="EC7" s="25">
        <v>23.75</v>
      </c>
      <c r="ED7" s="25">
        <v>0.68</v>
      </c>
      <c r="EE7" s="25">
        <v>0.47</v>
      </c>
      <c r="EF7" s="25">
        <v>0.42</v>
      </c>
      <c r="EG7" s="25">
        <v>0.4</v>
      </c>
      <c r="EH7" s="25">
        <v>0.54</v>
      </c>
      <c r="EI7" s="25">
        <v>0.57999999999999996</v>
      </c>
      <c r="EJ7" s="25">
        <v>0.54</v>
      </c>
      <c r="EK7" s="25">
        <v>0.56999999999999995</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2023-12-05T01:01:47Z</dcterms:created>
  <dcterms:modified xsi:type="dcterms:W3CDTF">2024-01-24T08:23:58Z</dcterms:modified>
  <cp:category/>
</cp:coreProperties>
</file>