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40.164\share3\R5（2023）\01　高齢者支援課\103　施設介護班\01_施設班共有\82 介護ロボット・ICT\R5\03 介護ロボット\06 内示決裁\HP掲載\"/>
    </mc:Choice>
  </mc:AlternateContent>
  <bookViews>
    <workbookView xWindow="0" yWindow="0" windowWidth="2205" windowHeight="8250"/>
  </bookViews>
  <sheets>
    <sheet name="第４号の１様式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7" i="3" l="1"/>
  <c r="K24" i="3"/>
  <c r="K21" i="3"/>
  <c r="H10" i="3"/>
  <c r="N30" i="3"/>
  <c r="S30" i="3"/>
  <c r="H27" i="3"/>
  <c r="P27" i="3" s="1"/>
  <c r="H24" i="3"/>
  <c r="C10" i="3"/>
  <c r="H21" i="3" s="1"/>
  <c r="K18" i="3" l="1"/>
  <c r="P21" i="3"/>
  <c r="J34" i="3"/>
  <c r="H18" i="3"/>
  <c r="P24" i="3"/>
  <c r="P18" i="3" l="1"/>
  <c r="P30" i="3" s="1"/>
</calcChain>
</file>

<file path=xl/sharedStrings.xml><?xml version="1.0" encoding="utf-8"?>
<sst xmlns="http://schemas.openxmlformats.org/spreadsheetml/2006/main" count="59" uniqueCount="33">
  <si>
    <t>円</t>
    <rPh sb="0" eb="1">
      <t>エン</t>
    </rPh>
    <phoneticPr fontId="1"/>
  </si>
  <si>
    <t>（A）</t>
    <phoneticPr fontId="1"/>
  </si>
  <si>
    <t>（B）</t>
    <phoneticPr fontId="1"/>
  </si>
  <si>
    <t>（D）</t>
    <phoneticPr fontId="1"/>
  </si>
  <si>
    <t>注　１</t>
    <rPh sb="0" eb="1">
      <t>チュウ</t>
    </rPh>
    <phoneticPr fontId="1"/>
  </si>
  <si>
    <t>第４号の１様式</t>
    <rPh sb="0" eb="1">
      <t>ダイ</t>
    </rPh>
    <rPh sb="2" eb="3">
      <t>ゴウ</t>
    </rPh>
    <rPh sb="5" eb="7">
      <t>ヨウシキ</t>
    </rPh>
    <phoneticPr fontId="1"/>
  </si>
  <si>
    <t>（C）</t>
    <phoneticPr fontId="1"/>
  </si>
  <si>
    <t>（E）</t>
    <phoneticPr fontId="1"/>
  </si>
  <si>
    <t>上記金額は、税抜</t>
    <rPh sb="0" eb="2">
      <t>ジョウキ</t>
    </rPh>
    <rPh sb="2" eb="4">
      <t>キンガク</t>
    </rPh>
    <rPh sb="6" eb="7">
      <t>ゼイ</t>
    </rPh>
    <rPh sb="7" eb="8">
      <t>ヌ</t>
    </rPh>
    <phoneticPr fontId="1"/>
  </si>
  <si>
    <t>（B）欄は、上限１００万円（千円未満切捨て）</t>
    <rPh sb="3" eb="4">
      <t>ラン</t>
    </rPh>
    <rPh sb="6" eb="8">
      <t>ジョウゲン</t>
    </rPh>
    <rPh sb="11" eb="13">
      <t>マンエン</t>
    </rPh>
    <rPh sb="14" eb="15">
      <t>セン</t>
    </rPh>
    <rPh sb="15" eb="16">
      <t>エン</t>
    </rPh>
    <rPh sb="16" eb="18">
      <t>ミマン</t>
    </rPh>
    <rPh sb="18" eb="20">
      <t>キリス</t>
    </rPh>
    <phoneticPr fontId="1"/>
  </si>
  <si>
    <t>（C）欄は、上限３０万円（千円未満切捨て）</t>
    <rPh sb="3" eb="4">
      <t>ラン</t>
    </rPh>
    <rPh sb="6" eb="8">
      <t>ジョウゲン</t>
    </rPh>
    <rPh sb="10" eb="12">
      <t>マンエン</t>
    </rPh>
    <rPh sb="13" eb="14">
      <t>セン</t>
    </rPh>
    <rPh sb="14" eb="15">
      <t>エン</t>
    </rPh>
    <rPh sb="15" eb="17">
      <t>ミマン</t>
    </rPh>
    <rPh sb="17" eb="19">
      <t>キリス</t>
    </rPh>
    <phoneticPr fontId="1"/>
  </si>
  <si>
    <t>経費所要額調書（介護ロボット）</t>
    <rPh sb="0" eb="2">
      <t>ケイヒ</t>
    </rPh>
    <rPh sb="2" eb="4">
      <t>ショヨウ</t>
    </rPh>
    <rPh sb="4" eb="5">
      <t>ガク</t>
    </rPh>
    <rPh sb="5" eb="7">
      <t>チョウショ</t>
    </rPh>
    <rPh sb="8" eb="10">
      <t>カイゴ</t>
    </rPh>
    <phoneticPr fontId="1"/>
  </si>
  <si>
    <t>利用定員</t>
    <rPh sb="0" eb="4">
      <t>リヨウテイイン</t>
    </rPh>
    <phoneticPr fontId="1"/>
  </si>
  <si>
    <t>施設名</t>
    <phoneticPr fontId="1"/>
  </si>
  <si>
    <t>名</t>
    <rPh sb="0" eb="1">
      <t>メイ</t>
    </rPh>
    <phoneticPr fontId="1"/>
  </si>
  <si>
    <t>補助率</t>
    <rPh sb="0" eb="3">
      <t>ホジョリツ</t>
    </rPh>
    <phoneticPr fontId="1"/>
  </si>
  <si>
    <t>介護ロボットの補助上限台数</t>
    <rPh sb="0" eb="2">
      <t>カイゴ</t>
    </rPh>
    <rPh sb="7" eb="11">
      <t>ホジョジョウゲン</t>
    </rPh>
    <rPh sb="11" eb="13">
      <t>ダイスウ</t>
    </rPh>
    <phoneticPr fontId="1"/>
  </si>
  <si>
    <t>台</t>
    <rPh sb="0" eb="1">
      <t>ダイ</t>
    </rPh>
    <phoneticPr fontId="1"/>
  </si>
  <si>
    <t>機器名
（メーカー名）</t>
    <rPh sb="0" eb="2">
      <t>キキ</t>
    </rPh>
    <rPh sb="2" eb="3">
      <t>メイ</t>
    </rPh>
    <rPh sb="9" eb="10">
      <t>メイ</t>
    </rPh>
    <phoneticPr fontId="1"/>
  </si>
  <si>
    <t>移乗又は入浴支援
ロボット基礎額
（A）×１/２（又は３/４）
※上限１００万円</t>
    <rPh sb="0" eb="2">
      <t>イジョウ</t>
    </rPh>
    <rPh sb="2" eb="3">
      <t>マタ</t>
    </rPh>
    <rPh sb="4" eb="6">
      <t>ニュウヨク</t>
    </rPh>
    <rPh sb="6" eb="8">
      <t>シエン</t>
    </rPh>
    <rPh sb="13" eb="15">
      <t>キソ</t>
    </rPh>
    <rPh sb="15" eb="16">
      <t>ガク</t>
    </rPh>
    <rPh sb="25" eb="26">
      <t>マタ</t>
    </rPh>
    <rPh sb="33" eb="35">
      <t>ジョウゲン</t>
    </rPh>
    <rPh sb="38" eb="39">
      <t>マン</t>
    </rPh>
    <rPh sb="39" eb="40">
      <t>エン</t>
    </rPh>
    <phoneticPr fontId="1"/>
  </si>
  <si>
    <t>移乗又は入浴支援
以外ロボット基礎額
（A）×１/２（又は３/４）
※上限３０万円</t>
    <rPh sb="0" eb="2">
      <t>イジョウ</t>
    </rPh>
    <rPh sb="2" eb="3">
      <t>マタ</t>
    </rPh>
    <rPh sb="4" eb="6">
      <t>ニュウヨク</t>
    </rPh>
    <rPh sb="6" eb="8">
      <t>シエン</t>
    </rPh>
    <rPh sb="9" eb="11">
      <t>イガイ</t>
    </rPh>
    <rPh sb="15" eb="17">
      <t>キソ</t>
    </rPh>
    <rPh sb="17" eb="18">
      <t>ガク</t>
    </rPh>
    <rPh sb="27" eb="28">
      <t>マタ</t>
    </rPh>
    <rPh sb="35" eb="37">
      <t>ジョウゲン</t>
    </rPh>
    <rPh sb="39" eb="40">
      <t>マン</t>
    </rPh>
    <rPh sb="40" eb="41">
      <t>エン</t>
    </rPh>
    <phoneticPr fontId="1"/>
  </si>
  <si>
    <t>合計</t>
    <rPh sb="0" eb="2">
      <t>ゴウケイ</t>
    </rPh>
    <phoneticPr fontId="1"/>
  </si>
  <si>
    <t>補助金申請額
（B）又は（C）×（D）</t>
    <rPh sb="0" eb="3">
      <t>ホジョキン</t>
    </rPh>
    <rPh sb="3" eb="5">
      <t>シンセイ</t>
    </rPh>
    <rPh sb="5" eb="6">
      <t>ガク</t>
    </rPh>
    <rPh sb="10" eb="11">
      <t>マタ</t>
    </rPh>
    <phoneticPr fontId="1"/>
  </si>
  <si>
    <t>内示額</t>
    <rPh sb="0" eb="3">
      <t>ナイジガク</t>
    </rPh>
    <phoneticPr fontId="1"/>
  </si>
  <si>
    <t>（F）</t>
    <phoneticPr fontId="1"/>
  </si>
  <si>
    <t>介護ロボット等種別</t>
    <rPh sb="0" eb="2">
      <t>カイゴ</t>
    </rPh>
    <rPh sb="6" eb="7">
      <t>トウ</t>
    </rPh>
    <rPh sb="7" eb="9">
      <t>シュベツ</t>
    </rPh>
    <phoneticPr fontId="1"/>
  </si>
  <si>
    <t>補助申請
台数</t>
    <rPh sb="0" eb="4">
      <t>ホジョシンセイ</t>
    </rPh>
    <rPh sb="5" eb="7">
      <t>ダイスウ</t>
    </rPh>
    <phoneticPr fontId="1"/>
  </si>
  <si>
    <t>注　２</t>
    <rPh sb="0" eb="1">
      <t>チュウ</t>
    </rPh>
    <phoneticPr fontId="1"/>
  </si>
  <si>
    <t>注　３</t>
    <rPh sb="0" eb="1">
      <t>チュウ</t>
    </rPh>
    <phoneticPr fontId="1"/>
  </si>
  <si>
    <t>注　４</t>
    <rPh sb="0" eb="1">
      <t>チュウ</t>
    </rPh>
    <phoneticPr fontId="1"/>
  </si>
  <si>
    <t>「補助率」及び「内示額」は内示通知に記載されているものを入力してください。</t>
    <rPh sb="1" eb="4">
      <t>ホジョリツ</t>
    </rPh>
    <rPh sb="5" eb="6">
      <t>オヨ</t>
    </rPh>
    <rPh sb="8" eb="11">
      <t>ナイジガク</t>
    </rPh>
    <rPh sb="13" eb="17">
      <t>ナイジツウチ</t>
    </rPh>
    <rPh sb="18" eb="20">
      <t>キサイ</t>
    </rPh>
    <rPh sb="28" eb="30">
      <t>ニュウリョク</t>
    </rPh>
    <phoneticPr fontId="1"/>
  </si>
  <si>
    <r>
      <t>１台あたりの導入経費</t>
    </r>
    <r>
      <rPr>
        <b/>
        <u/>
        <sz val="11"/>
        <rFont val="ＭＳ Ｐゴシック"/>
        <family val="3"/>
        <charset val="128"/>
        <scheme val="minor"/>
      </rPr>
      <t>（税抜）</t>
    </r>
    <r>
      <rPr>
        <sz val="11"/>
        <rFont val="ＭＳ Ｐゴシック"/>
        <family val="3"/>
        <charset val="128"/>
        <scheme val="minor"/>
      </rPr>
      <t xml:space="preserve">
</t>
    </r>
    <r>
      <rPr>
        <b/>
        <u/>
        <sz val="11"/>
        <rFont val="ＭＳ Ｐゴシック"/>
        <family val="3"/>
        <charset val="128"/>
        <scheme val="minor"/>
      </rPr>
      <t>（補助対象経費に限る。）</t>
    </r>
    <rPh sb="1" eb="2">
      <t>ダイ</t>
    </rPh>
    <rPh sb="6" eb="10">
      <t>ドウニュウケイヒ</t>
    </rPh>
    <rPh sb="11" eb="13">
      <t>ゼイヌ</t>
    </rPh>
    <rPh sb="16" eb="22">
      <t>ホジョタイショウケイヒ</t>
    </rPh>
    <rPh sb="23" eb="24">
      <t>カギ</t>
    </rPh>
    <phoneticPr fontId="1"/>
  </si>
  <si>
    <r>
      <t>【</t>
    </r>
    <r>
      <rPr>
        <sz val="11"/>
        <rFont val="ＭＳ Ｐゴシック"/>
        <family val="3"/>
        <charset val="128"/>
        <scheme val="minor"/>
      </rPr>
      <t>令和5年度（2023年度）熊本県介護職員勤務環境改善支援事業費（介護ロボット）補助金】</t>
    </r>
    <rPh sb="1" eb="3">
      <t>レイワ</t>
    </rPh>
    <rPh sb="4" eb="6">
      <t>ネンド</t>
    </rPh>
    <rPh sb="11" eb="13">
      <t>ネンド</t>
    </rPh>
    <rPh sb="14" eb="17">
      <t>クマモトケン</t>
    </rPh>
    <rPh sb="17" eb="19">
      <t>カイゴ</t>
    </rPh>
    <rPh sb="19" eb="21">
      <t>ショクイン</t>
    </rPh>
    <rPh sb="21" eb="23">
      <t>キンム</t>
    </rPh>
    <rPh sb="23" eb="25">
      <t>カンキョウ</t>
    </rPh>
    <rPh sb="25" eb="27">
      <t>カイゼン</t>
    </rPh>
    <rPh sb="27" eb="29">
      <t>シエン</t>
    </rPh>
    <rPh sb="29" eb="31">
      <t>ジギョウ</t>
    </rPh>
    <rPh sb="31" eb="32">
      <t>ヒ</t>
    </rPh>
    <rPh sb="33" eb="35">
      <t>カイゴ</t>
    </rPh>
    <rPh sb="40" eb="43">
      <t>ホジョキン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</si>
</sst>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u/>
      <sz val="1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dashed">
        <color indexed="64"/>
      </left>
      <right style="thick">
        <color indexed="64"/>
      </right>
      <top style="thin">
        <color indexed="64"/>
      </top>
      <bottom/>
      <diagonal/>
    </border>
    <border>
      <left style="dashed">
        <color indexed="64"/>
      </left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ck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ck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/>
      <diagonal/>
    </border>
    <border>
      <left style="dashed">
        <color indexed="64"/>
      </left>
      <right style="thick">
        <color indexed="64"/>
      </right>
      <top style="double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thick">
        <color indexed="64"/>
      </bottom>
      <diagonal/>
    </border>
    <border>
      <left style="dashed">
        <color indexed="64"/>
      </left>
      <right style="thick">
        <color indexed="64"/>
      </right>
      <top/>
      <bottom style="thick">
        <color indexed="64"/>
      </bottom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ck">
        <color indexed="64"/>
      </bottom>
      <diagonal style="thin">
        <color indexed="64"/>
      </diagonal>
    </border>
    <border diagonalUp="1">
      <left/>
      <right/>
      <top/>
      <bottom style="thick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ck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5" fillId="0" borderId="0" xfId="0" applyFont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4" fillId="2" borderId="3" xfId="0" quotePrefix="1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hidden="1"/>
    </xf>
    <xf numFmtId="0" fontId="2" fillId="0" borderId="0" xfId="0" applyFont="1" applyBorder="1" applyAlignment="1" applyProtection="1">
      <alignment horizontal="right"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Protection="1">
      <alignment vertical="center"/>
      <protection hidden="1"/>
    </xf>
    <xf numFmtId="0" fontId="2" fillId="0" borderId="0" xfId="0" applyFont="1" applyBorder="1" applyProtection="1">
      <alignment vertical="center"/>
      <protection hidden="1"/>
    </xf>
    <xf numFmtId="0" fontId="4" fillId="0" borderId="0" xfId="0" applyFont="1" applyBorder="1" applyAlignment="1" applyProtection="1">
      <alignment horizontal="right" vertical="center"/>
      <protection hidden="1"/>
    </xf>
    <xf numFmtId="0" fontId="4" fillId="0" borderId="0" xfId="0" applyFont="1" applyBorder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2" fillId="0" borderId="44" xfId="0" applyFont="1" applyBorder="1" applyAlignment="1" applyProtection="1">
      <alignment horizontal="center" vertical="center"/>
      <protection hidden="1"/>
    </xf>
    <xf numFmtId="0" fontId="2" fillId="0" borderId="45" xfId="0" applyFont="1" applyBorder="1" applyAlignment="1" applyProtection="1">
      <alignment horizontal="center" vertical="center"/>
      <protection hidden="1"/>
    </xf>
    <xf numFmtId="0" fontId="2" fillId="0" borderId="46" xfId="0" applyFont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4" fillId="0" borderId="7" xfId="0" applyFont="1" applyBorder="1" applyAlignment="1" applyProtection="1">
      <alignment horizontal="center" vertical="center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176" fontId="4" fillId="0" borderId="1" xfId="0" applyNumberFormat="1" applyFont="1" applyBorder="1" applyAlignment="1" applyProtection="1">
      <alignment horizontal="right" vertical="center"/>
      <protection hidden="1"/>
    </xf>
    <xf numFmtId="176" fontId="4" fillId="0" borderId="11" xfId="0" applyNumberFormat="1" applyFont="1" applyBorder="1" applyAlignment="1" applyProtection="1">
      <alignment horizontal="right" vertical="center"/>
      <protection hidden="1"/>
    </xf>
    <xf numFmtId="0" fontId="4" fillId="2" borderId="13" xfId="0" applyFont="1" applyFill="1" applyBorder="1" applyAlignment="1" applyProtection="1">
      <alignment horizontal="right" vertical="center"/>
      <protection locked="0"/>
    </xf>
    <xf numFmtId="0" fontId="4" fillId="2" borderId="14" xfId="0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left" vertical="center"/>
      <protection hidden="1"/>
    </xf>
    <xf numFmtId="0" fontId="4" fillId="2" borderId="15" xfId="0" applyFont="1" applyFill="1" applyBorder="1" applyAlignment="1" applyProtection="1">
      <alignment horizontal="right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176" fontId="4" fillId="2" borderId="1" xfId="0" applyNumberFormat="1" applyFont="1" applyFill="1" applyBorder="1" applyAlignment="1" applyProtection="1">
      <alignment horizontal="right" vertical="center"/>
      <protection locked="0"/>
    </xf>
    <xf numFmtId="176" fontId="4" fillId="2" borderId="11" xfId="0" applyNumberFormat="1" applyFont="1" applyFill="1" applyBorder="1" applyAlignment="1" applyProtection="1">
      <alignment horizontal="right" vertical="center"/>
      <protection locked="0"/>
    </xf>
    <xf numFmtId="0" fontId="4" fillId="2" borderId="28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176" fontId="4" fillId="2" borderId="28" xfId="0" applyNumberFormat="1" applyFont="1" applyFill="1" applyBorder="1" applyAlignment="1" applyProtection="1">
      <alignment horizontal="right" vertical="center"/>
      <protection locked="0"/>
    </xf>
    <xf numFmtId="176" fontId="4" fillId="2" borderId="13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17" xfId="0" applyFont="1" applyBorder="1" applyAlignment="1" applyProtection="1">
      <alignment horizontal="center" vertical="center" wrapText="1"/>
      <protection hidden="1"/>
    </xf>
    <xf numFmtId="0" fontId="4" fillId="0" borderId="17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176" fontId="4" fillId="0" borderId="12" xfId="0" applyNumberFormat="1" applyFont="1" applyBorder="1" applyAlignment="1" applyProtection="1">
      <alignment horizontal="right" vertical="center"/>
      <protection hidden="1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center" vertical="center" wrapText="1"/>
      <protection hidden="1"/>
    </xf>
    <xf numFmtId="0" fontId="4" fillId="0" borderId="19" xfId="0" applyFont="1" applyBorder="1" applyAlignment="1" applyProtection="1">
      <alignment horizontal="center" vertical="center" wrapText="1"/>
      <protection hidden="1"/>
    </xf>
    <xf numFmtId="0" fontId="4" fillId="0" borderId="20" xfId="0" applyFont="1" applyBorder="1" applyAlignment="1" applyProtection="1">
      <alignment horizontal="center" vertical="center" wrapText="1"/>
      <protection hidden="1"/>
    </xf>
    <xf numFmtId="0" fontId="4" fillId="0" borderId="6" xfId="0" applyFont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horizontal="center" vertical="center" wrapText="1"/>
      <protection hidden="1"/>
    </xf>
    <xf numFmtId="0" fontId="4" fillId="0" borderId="7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right" vertical="center"/>
      <protection hidden="1"/>
    </xf>
    <xf numFmtId="0" fontId="5" fillId="0" borderId="2" xfId="0" applyFont="1" applyBorder="1" applyAlignment="1" applyProtection="1">
      <alignment horizontal="right" vertical="center"/>
      <protection hidden="1"/>
    </xf>
    <xf numFmtId="0" fontId="5" fillId="0" borderId="9" xfId="0" applyFont="1" applyBorder="1" applyAlignment="1" applyProtection="1">
      <alignment horizontal="right" vertical="center"/>
      <protection hidden="1"/>
    </xf>
    <xf numFmtId="0" fontId="2" fillId="0" borderId="16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0" borderId="22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2" fillId="0" borderId="18" xfId="0" applyFont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0" fontId="2" fillId="0" borderId="21" xfId="0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2" fillId="0" borderId="23" xfId="0" applyFont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right" vertical="center"/>
      <protection hidden="1"/>
    </xf>
    <xf numFmtId="0" fontId="5" fillId="0" borderId="0" xfId="0" applyFont="1" applyBorder="1" applyAlignment="1" applyProtection="1">
      <alignment horizontal="right" vertical="center"/>
      <protection hidden="1"/>
    </xf>
    <xf numFmtId="0" fontId="5" fillId="0" borderId="23" xfId="0" applyFont="1" applyBorder="1" applyAlignment="1" applyProtection="1">
      <alignment horizontal="right" vertical="center"/>
      <protection hidden="1"/>
    </xf>
    <xf numFmtId="0" fontId="4" fillId="0" borderId="31" xfId="0" applyFont="1" applyBorder="1" applyAlignment="1" applyProtection="1">
      <alignment horizontal="center" vertical="center"/>
      <protection hidden="1"/>
    </xf>
    <xf numFmtId="0" fontId="4" fillId="0" borderId="32" xfId="0" applyFont="1" applyBorder="1" applyAlignment="1" applyProtection="1">
      <alignment horizontal="center" vertical="center"/>
      <protection hidden="1"/>
    </xf>
    <xf numFmtId="0" fontId="4" fillId="0" borderId="33" xfId="0" applyFont="1" applyBorder="1" applyAlignment="1" applyProtection="1">
      <alignment horizontal="center" vertical="center"/>
      <protection hidden="1"/>
    </xf>
    <xf numFmtId="0" fontId="4" fillId="0" borderId="34" xfId="0" applyFont="1" applyBorder="1" applyAlignment="1" applyProtection="1">
      <alignment horizontal="center" vertical="center"/>
      <protection hidden="1"/>
    </xf>
    <xf numFmtId="0" fontId="4" fillId="0" borderId="35" xfId="0" applyFont="1" applyBorder="1" applyAlignment="1" applyProtection="1">
      <alignment horizontal="center" vertical="center"/>
      <protection hidden="1"/>
    </xf>
    <xf numFmtId="0" fontId="4" fillId="0" borderId="36" xfId="0" applyFont="1" applyBorder="1" applyAlignment="1" applyProtection="1">
      <alignment horizontal="center" vertical="center"/>
      <protection hidden="1"/>
    </xf>
    <xf numFmtId="0" fontId="2" fillId="0" borderId="37" xfId="0" applyFont="1" applyBorder="1" applyAlignment="1" applyProtection="1">
      <alignment horizontal="center" vertical="center"/>
      <protection hidden="1"/>
    </xf>
    <xf numFmtId="0" fontId="2" fillId="0" borderId="38" xfId="0" applyFont="1" applyBorder="1" applyAlignment="1" applyProtection="1">
      <alignment horizontal="center" vertical="center"/>
      <protection hidden="1"/>
    </xf>
    <xf numFmtId="0" fontId="2" fillId="0" borderId="39" xfId="0" applyFont="1" applyBorder="1" applyAlignment="1" applyProtection="1">
      <alignment horizontal="center" vertical="center"/>
      <protection hidden="1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2" fillId="0" borderId="53" xfId="0" applyFont="1" applyBorder="1" applyAlignment="1" applyProtection="1">
      <alignment horizontal="center" vertical="center"/>
      <protection hidden="1"/>
    </xf>
    <xf numFmtId="0" fontId="2" fillId="0" borderId="54" xfId="0" applyFont="1" applyBorder="1" applyAlignment="1" applyProtection="1">
      <alignment horizontal="center" vertical="center"/>
      <protection hidden="1"/>
    </xf>
    <xf numFmtId="0" fontId="2" fillId="0" borderId="55" xfId="0" applyFont="1" applyBorder="1" applyAlignment="1" applyProtection="1">
      <alignment horizontal="center" vertical="center"/>
      <protection hidden="1"/>
    </xf>
    <xf numFmtId="0" fontId="2" fillId="0" borderId="56" xfId="0" applyFont="1" applyBorder="1" applyAlignment="1" applyProtection="1">
      <alignment horizontal="center" vertical="center"/>
      <protection hidden="1"/>
    </xf>
    <xf numFmtId="0" fontId="2" fillId="0" borderId="57" xfId="0" applyFont="1" applyBorder="1" applyAlignment="1" applyProtection="1">
      <alignment horizontal="center" vertical="center"/>
      <protection hidden="1"/>
    </xf>
    <xf numFmtId="0" fontId="2" fillId="0" borderId="58" xfId="0" applyFont="1" applyBorder="1" applyAlignment="1" applyProtection="1">
      <alignment horizontal="center" vertical="center"/>
      <protection hidden="1"/>
    </xf>
    <xf numFmtId="0" fontId="2" fillId="0" borderId="59" xfId="0" applyFont="1" applyBorder="1" applyAlignment="1" applyProtection="1">
      <alignment horizontal="center" vertical="center"/>
      <protection hidden="1"/>
    </xf>
    <xf numFmtId="0" fontId="2" fillId="0" borderId="60" xfId="0" applyFont="1" applyBorder="1" applyAlignment="1" applyProtection="1">
      <alignment horizontal="center" vertical="center"/>
      <protection hidden="1"/>
    </xf>
    <xf numFmtId="0" fontId="2" fillId="0" borderId="61" xfId="0" applyFont="1" applyBorder="1" applyAlignment="1" applyProtection="1">
      <alignment horizontal="center" vertical="center"/>
      <protection hidden="1"/>
    </xf>
    <xf numFmtId="176" fontId="2" fillId="0" borderId="53" xfId="0" applyNumberFormat="1" applyFont="1" applyBorder="1" applyAlignment="1" applyProtection="1">
      <alignment horizontal="center" vertical="center"/>
      <protection hidden="1"/>
    </xf>
    <xf numFmtId="176" fontId="2" fillId="0" borderId="54" xfId="0" applyNumberFormat="1" applyFont="1" applyBorder="1" applyAlignment="1" applyProtection="1">
      <alignment horizontal="center" vertical="center"/>
      <protection hidden="1"/>
    </xf>
    <xf numFmtId="176" fontId="2" fillId="0" borderId="55" xfId="0" applyNumberFormat="1" applyFont="1" applyBorder="1" applyAlignment="1" applyProtection="1">
      <alignment horizontal="center" vertical="center"/>
      <protection hidden="1"/>
    </xf>
    <xf numFmtId="176" fontId="2" fillId="0" borderId="56" xfId="0" applyNumberFormat="1" applyFont="1" applyBorder="1" applyAlignment="1" applyProtection="1">
      <alignment horizontal="center" vertical="center"/>
      <protection hidden="1"/>
    </xf>
    <xf numFmtId="176" fontId="2" fillId="0" borderId="57" xfId="0" applyNumberFormat="1" applyFont="1" applyBorder="1" applyAlignment="1" applyProtection="1">
      <alignment horizontal="center" vertical="center"/>
      <protection hidden="1"/>
    </xf>
    <xf numFmtId="176" fontId="2" fillId="0" borderId="58" xfId="0" applyNumberFormat="1" applyFont="1" applyBorder="1" applyAlignment="1" applyProtection="1">
      <alignment horizontal="center" vertical="center"/>
      <protection hidden="1"/>
    </xf>
    <xf numFmtId="176" fontId="2" fillId="0" borderId="59" xfId="0" applyNumberFormat="1" applyFont="1" applyBorder="1" applyAlignment="1" applyProtection="1">
      <alignment horizontal="center" vertical="center"/>
      <protection hidden="1"/>
    </xf>
    <xf numFmtId="176" fontId="2" fillId="0" borderId="60" xfId="0" applyNumberFormat="1" applyFont="1" applyBorder="1" applyAlignment="1" applyProtection="1">
      <alignment horizontal="center" vertical="center"/>
      <protection hidden="1"/>
    </xf>
    <xf numFmtId="176" fontId="2" fillId="0" borderId="61" xfId="0" applyNumberFormat="1" applyFont="1" applyBorder="1" applyAlignment="1" applyProtection="1">
      <alignment horizontal="center" vertical="center"/>
      <protection hidden="1"/>
    </xf>
    <xf numFmtId="176" fontId="2" fillId="2" borderId="11" xfId="0" applyNumberFormat="1" applyFont="1" applyFill="1" applyBorder="1" applyAlignment="1" applyProtection="1">
      <alignment horizontal="right" vertical="center"/>
      <protection locked="0"/>
    </xf>
    <xf numFmtId="176" fontId="2" fillId="2" borderId="12" xfId="0" applyNumberFormat="1" applyFont="1" applyFill="1" applyBorder="1" applyAlignment="1" applyProtection="1">
      <alignment horizontal="right" vertical="center"/>
      <protection locked="0"/>
    </xf>
    <xf numFmtId="176" fontId="2" fillId="2" borderId="13" xfId="0" applyNumberFormat="1" applyFont="1" applyFill="1" applyBorder="1" applyAlignment="1" applyProtection="1">
      <alignment horizontal="right" vertical="center"/>
      <protection locked="0"/>
    </xf>
    <xf numFmtId="176" fontId="2" fillId="2" borderId="29" xfId="0" applyNumberFormat="1" applyFont="1" applyFill="1" applyBorder="1" applyAlignment="1" applyProtection="1">
      <alignment horizontal="right" vertical="center"/>
      <protection locked="0"/>
    </xf>
    <xf numFmtId="176" fontId="2" fillId="0" borderId="42" xfId="0" applyNumberFormat="1" applyFont="1" applyBorder="1" applyAlignment="1" applyProtection="1">
      <alignment horizontal="right" vertical="center"/>
      <protection hidden="1"/>
    </xf>
    <xf numFmtId="176" fontId="2" fillId="0" borderId="48" xfId="0" applyNumberFormat="1" applyFont="1" applyBorder="1" applyAlignment="1" applyProtection="1">
      <alignment horizontal="right" vertical="center"/>
      <protection hidden="1"/>
    </xf>
    <xf numFmtId="176" fontId="2" fillId="0" borderId="14" xfId="0" applyNumberFormat="1" applyFont="1" applyBorder="1" applyAlignment="1" applyProtection="1">
      <alignment horizontal="right" vertical="center"/>
      <protection hidden="1"/>
    </xf>
    <xf numFmtId="176" fontId="2" fillId="0" borderId="50" xfId="0" applyNumberFormat="1" applyFont="1" applyBorder="1" applyAlignment="1" applyProtection="1">
      <alignment horizontal="right" vertical="center"/>
      <protection hidden="1"/>
    </xf>
    <xf numFmtId="176" fontId="2" fillId="0" borderId="43" xfId="0" applyNumberFormat="1" applyFont="1" applyBorder="1" applyAlignment="1" applyProtection="1">
      <alignment horizontal="right" vertical="center"/>
      <protection hidden="1"/>
    </xf>
    <xf numFmtId="176" fontId="2" fillId="0" borderId="51" xfId="0" applyNumberFormat="1" applyFont="1" applyBorder="1" applyAlignment="1" applyProtection="1">
      <alignment horizontal="right" vertical="center"/>
      <protection hidden="1"/>
    </xf>
    <xf numFmtId="0" fontId="2" fillId="0" borderId="47" xfId="0" applyFont="1" applyBorder="1" applyAlignment="1" applyProtection="1">
      <alignment horizontal="center" vertical="center"/>
      <protection hidden="1"/>
    </xf>
    <xf numFmtId="0" fontId="2" fillId="0" borderId="24" xfId="0" applyFont="1" applyBorder="1" applyAlignment="1" applyProtection="1">
      <alignment horizontal="center" vertical="center"/>
      <protection hidden="1"/>
    </xf>
    <xf numFmtId="0" fontId="2" fillId="0" borderId="49" xfId="0" applyFont="1" applyBorder="1" applyAlignment="1" applyProtection="1">
      <alignment horizontal="center" vertical="center"/>
      <protection hidden="1"/>
    </xf>
    <xf numFmtId="0" fontId="2" fillId="0" borderId="25" xfId="0" applyFont="1" applyBorder="1" applyAlignment="1" applyProtection="1">
      <alignment horizontal="center" vertical="center"/>
      <protection hidden="1"/>
    </xf>
    <xf numFmtId="0" fontId="2" fillId="0" borderId="52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2" fillId="0" borderId="40" xfId="0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41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26" xfId="0" applyFont="1" applyBorder="1" applyAlignment="1" applyProtection="1">
      <alignment horizontal="center" vertical="center"/>
      <protection hidden="1"/>
    </xf>
    <xf numFmtId="176" fontId="5" fillId="0" borderId="32" xfId="0" applyNumberFormat="1" applyFont="1" applyBorder="1" applyAlignment="1" applyProtection="1">
      <alignment horizontal="right" vertical="center"/>
      <protection hidden="1"/>
    </xf>
    <xf numFmtId="176" fontId="5" fillId="0" borderId="42" xfId="0" applyNumberFormat="1" applyFont="1" applyBorder="1" applyAlignment="1" applyProtection="1">
      <alignment horizontal="right" vertical="center"/>
      <protection hidden="1"/>
    </xf>
    <xf numFmtId="176" fontId="5" fillId="0" borderId="34" xfId="0" applyNumberFormat="1" applyFont="1" applyBorder="1" applyAlignment="1" applyProtection="1">
      <alignment horizontal="right" vertical="center"/>
      <protection hidden="1"/>
    </xf>
    <xf numFmtId="176" fontId="5" fillId="0" borderId="14" xfId="0" applyNumberFormat="1" applyFont="1" applyBorder="1" applyAlignment="1" applyProtection="1">
      <alignment horizontal="right" vertical="center"/>
      <protection hidden="1"/>
    </xf>
    <xf numFmtId="176" fontId="5" fillId="0" borderId="36" xfId="0" applyNumberFormat="1" applyFont="1" applyBorder="1" applyAlignment="1" applyProtection="1">
      <alignment horizontal="right" vertical="center"/>
      <protection hidden="1"/>
    </xf>
    <xf numFmtId="176" fontId="5" fillId="0" borderId="43" xfId="0" applyNumberFormat="1" applyFont="1" applyBorder="1" applyAlignment="1" applyProtection="1">
      <alignment horizontal="right" vertical="center"/>
      <protection hidden="1"/>
    </xf>
    <xf numFmtId="0" fontId="2" fillId="0" borderId="42" xfId="0" applyFont="1" applyBorder="1" applyAlignment="1" applyProtection="1">
      <alignment horizontal="right" vertical="center"/>
      <protection hidden="1"/>
    </xf>
    <xf numFmtId="0" fontId="2" fillId="0" borderId="14" xfId="0" applyFont="1" applyBorder="1" applyAlignment="1" applyProtection="1">
      <alignment horizontal="right" vertical="center"/>
      <protection hidden="1"/>
    </xf>
    <xf numFmtId="0" fontId="2" fillId="0" borderId="43" xfId="0" applyFont="1" applyBorder="1" applyAlignment="1" applyProtection="1">
      <alignment horizontal="right" vertical="center"/>
      <protection hidden="1"/>
    </xf>
  </cellXfs>
  <cellStyles count="1">
    <cellStyle name="標準" xfId="0" builtinId="0"/>
  </cellStyles>
  <dxfs count="10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 val="0"/>
        <i val="0"/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tabSelected="1" zoomScale="90" zoomScaleNormal="90" workbookViewId="0">
      <selection activeCell="C21" sqref="C21:D23"/>
    </sheetView>
  </sheetViews>
  <sheetFormatPr defaultColWidth="9" defaultRowHeight="13.5" x14ac:dyDescent="0.15"/>
  <cols>
    <col min="1" max="2" width="9.25" style="6" customWidth="1"/>
    <col min="3" max="4" width="11.125" style="6" customWidth="1"/>
    <col min="5" max="6" width="12.375" style="6" customWidth="1"/>
    <col min="7" max="7" width="3.125" style="6" customWidth="1"/>
    <col min="8" max="9" width="9.75" style="6" customWidth="1"/>
    <col min="10" max="10" width="3.125" style="6" customWidth="1"/>
    <col min="11" max="12" width="8.5" style="6" customWidth="1"/>
    <col min="13" max="13" width="3.5" style="6" customWidth="1"/>
    <col min="14" max="14" width="6.375" style="6" customWidth="1"/>
    <col min="15" max="15" width="3.625" style="6" customWidth="1"/>
    <col min="16" max="17" width="9" style="6" customWidth="1"/>
    <col min="18" max="18" width="3.125" style="6" customWidth="1"/>
    <col min="19" max="20" width="8.5" style="6" customWidth="1"/>
    <col min="21" max="21" width="3.125" style="6" customWidth="1"/>
    <col min="22" max="16384" width="9" style="6"/>
  </cols>
  <sheetData>
    <row r="1" spans="1:21" x14ac:dyDescent="0.15">
      <c r="A1" s="6" t="s">
        <v>5</v>
      </c>
    </row>
    <row r="3" spans="1:21" x14ac:dyDescent="0.15">
      <c r="A3" s="41" t="s">
        <v>11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</row>
    <row r="4" spans="1:21" x14ac:dyDescent="0.1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</row>
    <row r="6" spans="1:21" ht="14.25" thickBot="1" x14ac:dyDescent="0.2">
      <c r="A6" s="7" t="s">
        <v>13</v>
      </c>
      <c r="B6" s="47"/>
      <c r="C6" s="47"/>
      <c r="D6" s="47"/>
      <c r="E6" s="47"/>
      <c r="F6" s="47"/>
      <c r="G6" s="47"/>
      <c r="H6" s="47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1" x14ac:dyDescent="0.15">
      <c r="A7" s="7"/>
      <c r="B7" s="9"/>
      <c r="C7" s="9"/>
      <c r="D7" s="9"/>
      <c r="E7" s="9"/>
      <c r="F7" s="9"/>
      <c r="G7" s="9"/>
      <c r="H7" s="9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1" ht="14.25" thickBot="1" x14ac:dyDescent="0.2">
      <c r="A8" s="10" t="s">
        <v>12</v>
      </c>
      <c r="B8" s="5"/>
      <c r="C8" s="6" t="s">
        <v>14</v>
      </c>
      <c r="D8" s="11"/>
      <c r="E8" s="12"/>
      <c r="F8" s="12"/>
      <c r="G8" s="12"/>
      <c r="H8" s="1"/>
      <c r="I8" s="13"/>
    </row>
    <row r="9" spans="1:21" x14ac:dyDescent="0.15">
      <c r="A9" s="14"/>
      <c r="B9" s="14"/>
      <c r="C9" s="14"/>
      <c r="D9" s="14"/>
      <c r="E9" s="14"/>
      <c r="F9" s="14"/>
      <c r="G9" s="14"/>
    </row>
    <row r="10" spans="1:21" ht="14.25" thickBot="1" x14ac:dyDescent="0.2">
      <c r="A10" s="15" t="s">
        <v>15</v>
      </c>
      <c r="B10" s="4"/>
      <c r="C10" s="2" t="str">
        <f>IF(B10="２分の１",0.5,"0.75")</f>
        <v>0.75</v>
      </c>
      <c r="D10" s="14"/>
      <c r="E10" s="61" t="s">
        <v>16</v>
      </c>
      <c r="F10" s="61"/>
      <c r="G10" s="61"/>
      <c r="H10" s="1" t="str">
        <f>IF(B8="","",ROUNDUP(B8*0.1,0))</f>
        <v/>
      </c>
      <c r="I10" s="13" t="s">
        <v>17</v>
      </c>
    </row>
    <row r="11" spans="1:21" x14ac:dyDescent="0.15">
      <c r="A11" s="14"/>
      <c r="B11" s="14"/>
      <c r="C11" s="14"/>
      <c r="D11" s="14"/>
      <c r="E11" s="14"/>
      <c r="F11" s="14"/>
      <c r="G11" s="14"/>
    </row>
    <row r="13" spans="1:21" ht="14.25" thickBot="1" x14ac:dyDescent="0.2">
      <c r="A13" s="6" t="s">
        <v>32</v>
      </c>
    </row>
    <row r="14" spans="1:21" ht="12.95" customHeight="1" thickTop="1" x14ac:dyDescent="0.15">
      <c r="A14" s="57" t="s">
        <v>25</v>
      </c>
      <c r="B14" s="58"/>
      <c r="C14" s="43" t="s">
        <v>18</v>
      </c>
      <c r="D14" s="44"/>
      <c r="E14" s="48" t="s">
        <v>31</v>
      </c>
      <c r="F14" s="49"/>
      <c r="G14" s="50"/>
      <c r="H14" s="48" t="s">
        <v>19</v>
      </c>
      <c r="I14" s="49"/>
      <c r="J14" s="50"/>
      <c r="K14" s="48" t="s">
        <v>20</v>
      </c>
      <c r="L14" s="49"/>
      <c r="M14" s="50"/>
      <c r="N14" s="48" t="s">
        <v>26</v>
      </c>
      <c r="O14" s="50"/>
      <c r="P14" s="48" t="s">
        <v>22</v>
      </c>
      <c r="Q14" s="49"/>
      <c r="R14" s="49"/>
      <c r="S14" s="62" t="s">
        <v>23</v>
      </c>
      <c r="T14" s="63"/>
      <c r="U14" s="64"/>
    </row>
    <row r="15" spans="1:21" x14ac:dyDescent="0.15">
      <c r="A15" s="59"/>
      <c r="B15" s="60"/>
      <c r="C15" s="45"/>
      <c r="D15" s="45"/>
      <c r="E15" s="51"/>
      <c r="F15" s="52"/>
      <c r="G15" s="53"/>
      <c r="H15" s="51"/>
      <c r="I15" s="52"/>
      <c r="J15" s="53"/>
      <c r="K15" s="51"/>
      <c r="L15" s="52"/>
      <c r="M15" s="53"/>
      <c r="N15" s="51"/>
      <c r="O15" s="53"/>
      <c r="P15" s="51"/>
      <c r="Q15" s="52"/>
      <c r="R15" s="52"/>
      <c r="S15" s="65"/>
      <c r="T15" s="66"/>
      <c r="U15" s="67"/>
    </row>
    <row r="16" spans="1:21" ht="45.75" customHeight="1" x14ac:dyDescent="0.15">
      <c r="A16" s="59"/>
      <c r="B16" s="60"/>
      <c r="C16" s="45"/>
      <c r="D16" s="45"/>
      <c r="E16" s="51"/>
      <c r="F16" s="52"/>
      <c r="G16" s="53"/>
      <c r="H16" s="51"/>
      <c r="I16" s="52"/>
      <c r="J16" s="53"/>
      <c r="K16" s="51"/>
      <c r="L16" s="52"/>
      <c r="M16" s="53"/>
      <c r="N16" s="51"/>
      <c r="O16" s="53"/>
      <c r="P16" s="51"/>
      <c r="Q16" s="52"/>
      <c r="R16" s="52"/>
      <c r="S16" s="65"/>
      <c r="T16" s="66"/>
      <c r="U16" s="67"/>
    </row>
    <row r="17" spans="1:24" ht="15" customHeight="1" x14ac:dyDescent="0.15">
      <c r="A17" s="59"/>
      <c r="B17" s="60"/>
      <c r="C17" s="45"/>
      <c r="D17" s="45"/>
      <c r="E17" s="54" t="s">
        <v>1</v>
      </c>
      <c r="F17" s="55"/>
      <c r="G17" s="56"/>
      <c r="H17" s="54" t="s">
        <v>2</v>
      </c>
      <c r="I17" s="55"/>
      <c r="J17" s="56"/>
      <c r="K17" s="54" t="s">
        <v>6</v>
      </c>
      <c r="L17" s="55"/>
      <c r="M17" s="56"/>
      <c r="N17" s="54" t="s">
        <v>3</v>
      </c>
      <c r="O17" s="56"/>
      <c r="P17" s="54" t="s">
        <v>7</v>
      </c>
      <c r="Q17" s="55"/>
      <c r="R17" s="55"/>
      <c r="S17" s="68" t="s">
        <v>24</v>
      </c>
      <c r="T17" s="69"/>
      <c r="U17" s="70"/>
    </row>
    <row r="18" spans="1:24" ht="15.6" customHeight="1" x14ac:dyDescent="0.15">
      <c r="A18" s="80"/>
      <c r="B18" s="81"/>
      <c r="C18" s="31"/>
      <c r="D18" s="32"/>
      <c r="E18" s="34"/>
      <c r="F18" s="35"/>
      <c r="G18" s="22" t="s">
        <v>0</v>
      </c>
      <c r="H18" s="25">
        <f>IF((OR(A18="移乗支援ロボット",A18="入浴支援ロボット")),(IF(E18*C10&gt;1000000,1000000,(ROUNDDOWN(E18*C10,-3)))),0)</f>
        <v>0</v>
      </c>
      <c r="I18" s="26"/>
      <c r="J18" s="22" t="s">
        <v>0</v>
      </c>
      <c r="K18" s="25">
        <f>IF((OR(A18="移動支援ロボット",A18="排泄支援ロボット",A18="見守り・コミュニケーションロボット",A18="介護業務支援ロボット",A18="その他")),(IF(E18*C10&gt;300000,300000,(ROUNDDOWN(E18*C10,-3)))),0)</f>
        <v>0</v>
      </c>
      <c r="L18" s="26"/>
      <c r="M18" s="22" t="s">
        <v>0</v>
      </c>
      <c r="N18" s="27"/>
      <c r="O18" s="22" t="s">
        <v>17</v>
      </c>
      <c r="P18" s="26">
        <f>IF(H18*N18+K18*N18&gt;S18,S18,H18*N18+K18*N18)</f>
        <v>0</v>
      </c>
      <c r="Q18" s="46"/>
      <c r="R18" s="19" t="s">
        <v>0</v>
      </c>
      <c r="S18" s="104"/>
      <c r="T18" s="105"/>
      <c r="U18" s="114" t="s">
        <v>0</v>
      </c>
      <c r="V18" s="11"/>
      <c r="W18" s="11"/>
      <c r="X18" s="11"/>
    </row>
    <row r="19" spans="1:24" ht="15.6" customHeight="1" x14ac:dyDescent="0.15">
      <c r="A19" s="80"/>
      <c r="B19" s="81"/>
      <c r="C19" s="33"/>
      <c r="D19" s="32"/>
      <c r="E19" s="34"/>
      <c r="F19" s="35"/>
      <c r="G19" s="23"/>
      <c r="H19" s="25"/>
      <c r="I19" s="26"/>
      <c r="J19" s="23"/>
      <c r="K19" s="25"/>
      <c r="L19" s="26"/>
      <c r="M19" s="23"/>
      <c r="N19" s="28"/>
      <c r="O19" s="23"/>
      <c r="P19" s="26"/>
      <c r="Q19" s="46"/>
      <c r="R19" s="20"/>
      <c r="S19" s="104"/>
      <c r="T19" s="105"/>
      <c r="U19" s="114"/>
    </row>
    <row r="20" spans="1:24" ht="15.6" customHeight="1" x14ac:dyDescent="0.15">
      <c r="A20" s="80"/>
      <c r="B20" s="81"/>
      <c r="C20" s="33"/>
      <c r="D20" s="32"/>
      <c r="E20" s="34"/>
      <c r="F20" s="35"/>
      <c r="G20" s="24"/>
      <c r="H20" s="25"/>
      <c r="I20" s="26"/>
      <c r="J20" s="24"/>
      <c r="K20" s="25"/>
      <c r="L20" s="26"/>
      <c r="M20" s="24"/>
      <c r="N20" s="30"/>
      <c r="O20" s="24"/>
      <c r="P20" s="26"/>
      <c r="Q20" s="46"/>
      <c r="R20" s="21"/>
      <c r="S20" s="104"/>
      <c r="T20" s="105"/>
      <c r="U20" s="114"/>
    </row>
    <row r="21" spans="1:24" ht="15.6" customHeight="1" x14ac:dyDescent="0.15">
      <c r="A21" s="82"/>
      <c r="B21" s="83"/>
      <c r="C21" s="31"/>
      <c r="D21" s="32"/>
      <c r="E21" s="34"/>
      <c r="F21" s="35"/>
      <c r="G21" s="22" t="s">
        <v>0</v>
      </c>
      <c r="H21" s="25">
        <f>IF((OR(A21="移乗支援ロボット",A21="入浴支援ロボット")),(IF(E21*C10&gt;1000000,1000000,(ROUNDDOWN(E21*C10,-3)))),0)</f>
        <v>0</v>
      </c>
      <c r="I21" s="26"/>
      <c r="J21" s="22" t="s">
        <v>0</v>
      </c>
      <c r="K21" s="25">
        <f>IF((OR(A21="移動支援ロボット",A21="排泄支援ロボット",A21="見守り・コミュニケーションロボット",A21="介護業務支援ロボット",A21="その他")),(IF(E21*C10&gt;300000,300000,(ROUNDDOWN(E21*C10,-3)))),0)</f>
        <v>0</v>
      </c>
      <c r="L21" s="26"/>
      <c r="M21" s="22" t="s">
        <v>0</v>
      </c>
      <c r="N21" s="27"/>
      <c r="O21" s="22" t="s">
        <v>17</v>
      </c>
      <c r="P21" s="26">
        <f t="shared" ref="P21" si="0">IF(H21*N21+K21*N21&gt;S21,S21,H21*N21+K21*N21)</f>
        <v>0</v>
      </c>
      <c r="Q21" s="46"/>
      <c r="R21" s="19" t="s">
        <v>0</v>
      </c>
      <c r="S21" s="104"/>
      <c r="T21" s="105"/>
      <c r="U21" s="114" t="s">
        <v>0</v>
      </c>
    </row>
    <row r="22" spans="1:24" ht="15.6" customHeight="1" x14ac:dyDescent="0.15">
      <c r="A22" s="82"/>
      <c r="B22" s="83"/>
      <c r="C22" s="33"/>
      <c r="D22" s="32"/>
      <c r="E22" s="34"/>
      <c r="F22" s="35"/>
      <c r="G22" s="23"/>
      <c r="H22" s="25"/>
      <c r="I22" s="26"/>
      <c r="J22" s="23"/>
      <c r="K22" s="25"/>
      <c r="L22" s="26"/>
      <c r="M22" s="23"/>
      <c r="N22" s="28"/>
      <c r="O22" s="23"/>
      <c r="P22" s="26"/>
      <c r="Q22" s="46"/>
      <c r="R22" s="20"/>
      <c r="S22" s="104"/>
      <c r="T22" s="105"/>
      <c r="U22" s="114"/>
    </row>
    <row r="23" spans="1:24" ht="15.6" customHeight="1" x14ac:dyDescent="0.15">
      <c r="A23" s="82"/>
      <c r="B23" s="83"/>
      <c r="C23" s="33"/>
      <c r="D23" s="32"/>
      <c r="E23" s="34"/>
      <c r="F23" s="35"/>
      <c r="G23" s="24"/>
      <c r="H23" s="25"/>
      <c r="I23" s="26"/>
      <c r="J23" s="24"/>
      <c r="K23" s="25"/>
      <c r="L23" s="26"/>
      <c r="M23" s="24"/>
      <c r="N23" s="30"/>
      <c r="O23" s="24"/>
      <c r="P23" s="26"/>
      <c r="Q23" s="46"/>
      <c r="R23" s="21"/>
      <c r="S23" s="104"/>
      <c r="T23" s="105"/>
      <c r="U23" s="114"/>
    </row>
    <row r="24" spans="1:24" ht="15.6" customHeight="1" x14ac:dyDescent="0.15">
      <c r="A24" s="82"/>
      <c r="B24" s="83"/>
      <c r="C24" s="31"/>
      <c r="D24" s="32"/>
      <c r="E24" s="34"/>
      <c r="F24" s="35"/>
      <c r="G24" s="22" t="s">
        <v>0</v>
      </c>
      <c r="H24" s="25">
        <f>IF((OR(A24="移乗支援ロボット",A24="入浴支援ロボット")),(IF(E24*C10&gt;1000000,1000000,(ROUNDDOWN(E24*C10,-3)))),0)</f>
        <v>0</v>
      </c>
      <c r="I24" s="26"/>
      <c r="J24" s="22" t="s">
        <v>0</v>
      </c>
      <c r="K24" s="25">
        <f>IF((OR(A24="移動支援ロボット",A24="排泄支援ロボット",A24="見守り・コミュニケーションロボット",A24="介護業務支援ロボット",A24="その他")),(IF(E24*C10&gt;300000,300000,(ROUNDDOWN(E24*C10,-3)))),0)</f>
        <v>0</v>
      </c>
      <c r="L24" s="26"/>
      <c r="M24" s="22" t="s">
        <v>0</v>
      </c>
      <c r="N24" s="27"/>
      <c r="O24" s="22" t="s">
        <v>17</v>
      </c>
      <c r="P24" s="26">
        <f t="shared" ref="P24" si="1">IF(H24*N24+K24*N24&gt;S24,S24,H24*N24+K24*N24)</f>
        <v>0</v>
      </c>
      <c r="Q24" s="46"/>
      <c r="R24" s="19" t="s">
        <v>0</v>
      </c>
      <c r="S24" s="104"/>
      <c r="T24" s="105"/>
      <c r="U24" s="114" t="s">
        <v>0</v>
      </c>
    </row>
    <row r="25" spans="1:24" ht="15.6" customHeight="1" x14ac:dyDescent="0.15">
      <c r="A25" s="82"/>
      <c r="B25" s="83"/>
      <c r="C25" s="33"/>
      <c r="D25" s="32"/>
      <c r="E25" s="34"/>
      <c r="F25" s="35"/>
      <c r="G25" s="23"/>
      <c r="H25" s="25"/>
      <c r="I25" s="26"/>
      <c r="J25" s="23"/>
      <c r="K25" s="25"/>
      <c r="L25" s="26"/>
      <c r="M25" s="23"/>
      <c r="N25" s="28"/>
      <c r="O25" s="23"/>
      <c r="P25" s="26"/>
      <c r="Q25" s="46"/>
      <c r="R25" s="20"/>
      <c r="S25" s="104"/>
      <c r="T25" s="105"/>
      <c r="U25" s="114"/>
    </row>
    <row r="26" spans="1:24" ht="15.6" customHeight="1" x14ac:dyDescent="0.15">
      <c r="A26" s="82"/>
      <c r="B26" s="83"/>
      <c r="C26" s="33"/>
      <c r="D26" s="32"/>
      <c r="E26" s="34"/>
      <c r="F26" s="35"/>
      <c r="G26" s="24"/>
      <c r="H26" s="25"/>
      <c r="I26" s="26"/>
      <c r="J26" s="24"/>
      <c r="K26" s="25"/>
      <c r="L26" s="26"/>
      <c r="M26" s="24"/>
      <c r="N26" s="30"/>
      <c r="O26" s="24"/>
      <c r="P26" s="26"/>
      <c r="Q26" s="46"/>
      <c r="R26" s="21"/>
      <c r="S26" s="104"/>
      <c r="T26" s="105"/>
      <c r="U26" s="114"/>
    </row>
    <row r="27" spans="1:24" ht="15.6" customHeight="1" x14ac:dyDescent="0.15">
      <c r="A27" s="82"/>
      <c r="B27" s="83"/>
      <c r="C27" s="31"/>
      <c r="D27" s="32"/>
      <c r="E27" s="34"/>
      <c r="F27" s="35"/>
      <c r="G27" s="22" t="s">
        <v>0</v>
      </c>
      <c r="H27" s="25">
        <f>IF((OR(A27="移乗支援ロボット",A27="入浴支援ロボット")),(IF(E27*C10&gt;1000000,1000000,(ROUNDDOWN(E27*C10,-3)))),0)</f>
        <v>0</v>
      </c>
      <c r="I27" s="26"/>
      <c r="J27" s="22" t="s">
        <v>0</v>
      </c>
      <c r="K27" s="25">
        <f>IF((OR(A27="移動支援ロボット",A27="排泄支援ロボット",A27="見守り・コミュニケーションロボット",A27="介護業務支援ロボット",A27="その他")),(IF(E27*C10&gt;300000,300000,(ROUNDDOWN(E27*C10,-3)))),0)</f>
        <v>0</v>
      </c>
      <c r="L27" s="26"/>
      <c r="M27" s="22" t="s">
        <v>0</v>
      </c>
      <c r="N27" s="27"/>
      <c r="O27" s="22" t="s">
        <v>17</v>
      </c>
      <c r="P27" s="26">
        <f t="shared" ref="P27" si="2">IF(H27*N27+K27*N27&gt;S27,S27,H27*N27+K27*N27)</f>
        <v>0</v>
      </c>
      <c r="Q27" s="46"/>
      <c r="R27" s="19" t="s">
        <v>0</v>
      </c>
      <c r="S27" s="104"/>
      <c r="T27" s="105"/>
      <c r="U27" s="114" t="s">
        <v>0</v>
      </c>
    </row>
    <row r="28" spans="1:24" ht="15.6" customHeight="1" x14ac:dyDescent="0.15">
      <c r="A28" s="82"/>
      <c r="B28" s="83"/>
      <c r="C28" s="33"/>
      <c r="D28" s="32"/>
      <c r="E28" s="34"/>
      <c r="F28" s="35"/>
      <c r="G28" s="23"/>
      <c r="H28" s="25"/>
      <c r="I28" s="26"/>
      <c r="J28" s="23"/>
      <c r="K28" s="25"/>
      <c r="L28" s="26"/>
      <c r="M28" s="23"/>
      <c r="N28" s="28"/>
      <c r="O28" s="23"/>
      <c r="P28" s="26"/>
      <c r="Q28" s="46"/>
      <c r="R28" s="20"/>
      <c r="S28" s="104"/>
      <c r="T28" s="105"/>
      <c r="U28" s="114"/>
    </row>
    <row r="29" spans="1:24" ht="15.6" customHeight="1" thickBot="1" x14ac:dyDescent="0.2">
      <c r="A29" s="84"/>
      <c r="B29" s="85"/>
      <c r="C29" s="36"/>
      <c r="D29" s="37"/>
      <c r="E29" s="38"/>
      <c r="F29" s="39"/>
      <c r="G29" s="23"/>
      <c r="H29" s="25"/>
      <c r="I29" s="26"/>
      <c r="J29" s="23"/>
      <c r="K29" s="25"/>
      <c r="L29" s="26"/>
      <c r="M29" s="23"/>
      <c r="N29" s="28"/>
      <c r="O29" s="23"/>
      <c r="P29" s="26"/>
      <c r="Q29" s="46"/>
      <c r="R29" s="20"/>
      <c r="S29" s="106"/>
      <c r="T29" s="107"/>
      <c r="U29" s="115"/>
    </row>
    <row r="30" spans="1:24" ht="14.25" thickTop="1" x14ac:dyDescent="0.15">
      <c r="A30" s="71" t="s">
        <v>21</v>
      </c>
      <c r="B30" s="72"/>
      <c r="C30" s="77"/>
      <c r="D30" s="77"/>
      <c r="E30" s="77"/>
      <c r="F30" s="77"/>
      <c r="G30" s="77"/>
      <c r="H30" s="86"/>
      <c r="I30" s="87"/>
      <c r="J30" s="88"/>
      <c r="K30" s="95"/>
      <c r="L30" s="96"/>
      <c r="M30" s="97"/>
      <c r="N30" s="131">
        <f>SUM(N18:N29)</f>
        <v>0</v>
      </c>
      <c r="O30" s="120" t="s">
        <v>17</v>
      </c>
      <c r="P30" s="125">
        <f>SUM(P18:Q29)</f>
        <v>0</v>
      </c>
      <c r="Q30" s="126"/>
      <c r="R30" s="123" t="s">
        <v>0</v>
      </c>
      <c r="S30" s="108">
        <f>SUM(S18:T29)</f>
        <v>0</v>
      </c>
      <c r="T30" s="109"/>
      <c r="U30" s="116" t="s">
        <v>0</v>
      </c>
    </row>
    <row r="31" spans="1:24" x14ac:dyDescent="0.15">
      <c r="A31" s="73"/>
      <c r="B31" s="74"/>
      <c r="C31" s="78"/>
      <c r="D31" s="78"/>
      <c r="E31" s="78"/>
      <c r="F31" s="78"/>
      <c r="G31" s="78"/>
      <c r="H31" s="89"/>
      <c r="I31" s="90"/>
      <c r="J31" s="91"/>
      <c r="K31" s="98"/>
      <c r="L31" s="99"/>
      <c r="M31" s="100"/>
      <c r="N31" s="132"/>
      <c r="O31" s="121"/>
      <c r="P31" s="127"/>
      <c r="Q31" s="128"/>
      <c r="R31" s="66"/>
      <c r="S31" s="110"/>
      <c r="T31" s="111"/>
      <c r="U31" s="117"/>
    </row>
    <row r="32" spans="1:24" ht="14.25" thickBot="1" x14ac:dyDescent="0.2">
      <c r="A32" s="75"/>
      <c r="B32" s="76"/>
      <c r="C32" s="79"/>
      <c r="D32" s="79"/>
      <c r="E32" s="79"/>
      <c r="F32" s="79"/>
      <c r="G32" s="79"/>
      <c r="H32" s="92"/>
      <c r="I32" s="93"/>
      <c r="J32" s="94"/>
      <c r="K32" s="101"/>
      <c r="L32" s="102"/>
      <c r="M32" s="103"/>
      <c r="N32" s="133"/>
      <c r="O32" s="122"/>
      <c r="P32" s="129"/>
      <c r="Q32" s="130"/>
      <c r="R32" s="124"/>
      <c r="S32" s="112"/>
      <c r="T32" s="113"/>
      <c r="U32" s="118"/>
    </row>
    <row r="33" spans="1:24" ht="14.25" thickTop="1" x14ac:dyDescent="0.15">
      <c r="A33" s="16"/>
    </row>
    <row r="34" spans="1:24" x14ac:dyDescent="0.15">
      <c r="A34" s="16"/>
      <c r="B34" s="10" t="s">
        <v>4</v>
      </c>
      <c r="C34" s="119" t="s">
        <v>30</v>
      </c>
      <c r="D34" s="119"/>
      <c r="E34" s="119"/>
      <c r="F34" s="119"/>
      <c r="G34" s="119"/>
      <c r="H34" s="119"/>
      <c r="I34" s="119"/>
      <c r="J34" s="40" t="str">
        <f>IF(H10&lt;N30,"※　補助申請台数が補助上限台数を上回っています。","")</f>
        <v/>
      </c>
      <c r="K34" s="40"/>
      <c r="L34" s="40"/>
      <c r="M34" s="40"/>
      <c r="N34" s="40"/>
      <c r="O34" s="40"/>
      <c r="P34" s="40"/>
      <c r="Q34" s="40"/>
      <c r="R34" s="3"/>
      <c r="S34" s="3"/>
      <c r="T34" s="3"/>
      <c r="U34" s="3"/>
    </row>
    <row r="35" spans="1:24" x14ac:dyDescent="0.15">
      <c r="B35" s="10" t="s">
        <v>27</v>
      </c>
      <c r="C35" s="29" t="s">
        <v>8</v>
      </c>
      <c r="D35" s="29"/>
      <c r="E35" s="29"/>
      <c r="F35" s="29"/>
      <c r="G35" s="17"/>
      <c r="H35" s="17"/>
      <c r="I35" s="17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4" x14ac:dyDescent="0.15">
      <c r="B36" s="10" t="s">
        <v>28</v>
      </c>
      <c r="C36" s="29" t="s">
        <v>9</v>
      </c>
      <c r="D36" s="29"/>
      <c r="E36" s="29"/>
      <c r="F36" s="29"/>
      <c r="G36" s="18"/>
      <c r="H36" s="18"/>
      <c r="I36" s="18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4" x14ac:dyDescent="0.15">
      <c r="B37" s="10" t="s">
        <v>29</v>
      </c>
      <c r="C37" s="29" t="s">
        <v>10</v>
      </c>
      <c r="D37" s="29"/>
      <c r="E37" s="29"/>
      <c r="F37" s="29"/>
      <c r="G37" s="18"/>
      <c r="H37" s="18"/>
      <c r="I37" s="18"/>
      <c r="S37" s="3"/>
      <c r="T37" s="3"/>
      <c r="U37" s="11"/>
      <c r="V37" s="3"/>
      <c r="W37" s="3"/>
      <c r="X37" s="11"/>
    </row>
    <row r="38" spans="1:24" x14ac:dyDescent="0.15">
      <c r="B38" s="10"/>
      <c r="C38" s="29"/>
      <c r="D38" s="29"/>
      <c r="E38" s="29"/>
      <c r="F38" s="29"/>
      <c r="G38" s="18"/>
      <c r="H38" s="18"/>
      <c r="I38" s="18"/>
      <c r="V38" s="3"/>
      <c r="W38" s="3"/>
      <c r="X38" s="11"/>
    </row>
  </sheetData>
  <sheetProtection algorithmName="SHA-512" hashValue="GC+akO5aF30tDAjZNW+FJsmkIeogP98St26PgX+2Pmt2LnFLPtDAd1bvrdqRGgiDjly13q5gjhTwf42atoz//Q==" saltValue="80bahh0XsLlUcVeb/anHZQ==" spinCount="100000" sheet="1" insertRows="0"/>
  <mergeCells count="90">
    <mergeCell ref="P30:Q32"/>
    <mergeCell ref="O18:O20"/>
    <mergeCell ref="P27:Q29"/>
    <mergeCell ref="P21:Q23"/>
    <mergeCell ref="N30:N32"/>
    <mergeCell ref="O24:O26"/>
    <mergeCell ref="P24:Q26"/>
    <mergeCell ref="N14:O16"/>
    <mergeCell ref="N17:O17"/>
    <mergeCell ref="C34:I34"/>
    <mergeCell ref="O30:O32"/>
    <mergeCell ref="R30:R32"/>
    <mergeCell ref="R18:R20"/>
    <mergeCell ref="P14:R16"/>
    <mergeCell ref="P17:R17"/>
    <mergeCell ref="R21:R23"/>
    <mergeCell ref="E24:F26"/>
    <mergeCell ref="G24:G26"/>
    <mergeCell ref="H24:I26"/>
    <mergeCell ref="J24:J26"/>
    <mergeCell ref="K24:L26"/>
    <mergeCell ref="M24:M26"/>
    <mergeCell ref="N24:N26"/>
    <mergeCell ref="S27:T29"/>
    <mergeCell ref="S30:T32"/>
    <mergeCell ref="U18:U20"/>
    <mergeCell ref="U21:U23"/>
    <mergeCell ref="U24:U26"/>
    <mergeCell ref="U27:U29"/>
    <mergeCell ref="U30:U32"/>
    <mergeCell ref="S18:T20"/>
    <mergeCell ref="S21:T23"/>
    <mergeCell ref="S24:T26"/>
    <mergeCell ref="A30:B32"/>
    <mergeCell ref="C30:D32"/>
    <mergeCell ref="M18:M20"/>
    <mergeCell ref="K14:M16"/>
    <mergeCell ref="K17:M17"/>
    <mergeCell ref="J18:J20"/>
    <mergeCell ref="H14:J16"/>
    <mergeCell ref="H17:J17"/>
    <mergeCell ref="A18:B20"/>
    <mergeCell ref="A21:B23"/>
    <mergeCell ref="A27:B29"/>
    <mergeCell ref="H30:J32"/>
    <mergeCell ref="K30:M32"/>
    <mergeCell ref="E30:G32"/>
    <mergeCell ref="A24:B26"/>
    <mergeCell ref="C24:D26"/>
    <mergeCell ref="A3:T4"/>
    <mergeCell ref="C14:D17"/>
    <mergeCell ref="C18:D20"/>
    <mergeCell ref="E18:F20"/>
    <mergeCell ref="H18:I20"/>
    <mergeCell ref="K18:L20"/>
    <mergeCell ref="N18:N20"/>
    <mergeCell ref="P18:Q20"/>
    <mergeCell ref="B6:H6"/>
    <mergeCell ref="E14:G16"/>
    <mergeCell ref="E17:G17"/>
    <mergeCell ref="G18:G20"/>
    <mergeCell ref="A14:B17"/>
    <mergeCell ref="E10:G10"/>
    <mergeCell ref="S14:U16"/>
    <mergeCell ref="S17:U17"/>
    <mergeCell ref="C37:F37"/>
    <mergeCell ref="C38:F38"/>
    <mergeCell ref="M21:M23"/>
    <mergeCell ref="N21:N23"/>
    <mergeCell ref="O21:O23"/>
    <mergeCell ref="C21:D23"/>
    <mergeCell ref="E21:F23"/>
    <mergeCell ref="G21:G23"/>
    <mergeCell ref="H21:I23"/>
    <mergeCell ref="C27:D29"/>
    <mergeCell ref="E27:F29"/>
    <mergeCell ref="G27:G29"/>
    <mergeCell ref="H27:I29"/>
    <mergeCell ref="C35:F35"/>
    <mergeCell ref="C36:F36"/>
    <mergeCell ref="J34:Q34"/>
    <mergeCell ref="R24:R26"/>
    <mergeCell ref="J21:J23"/>
    <mergeCell ref="K21:L23"/>
    <mergeCell ref="R27:R29"/>
    <mergeCell ref="J27:J29"/>
    <mergeCell ref="K27:L29"/>
    <mergeCell ref="M27:M29"/>
    <mergeCell ref="N27:N29"/>
    <mergeCell ref="O27:O29"/>
  </mergeCells>
  <phoneticPr fontId="1"/>
  <conditionalFormatting sqref="K18:L20">
    <cfRule type="expression" dxfId="9" priority="10">
      <formula>$K$18&gt;=300000</formula>
    </cfRule>
  </conditionalFormatting>
  <conditionalFormatting sqref="K21:L23">
    <cfRule type="expression" dxfId="8" priority="9">
      <formula>$K$21&gt;=300000</formula>
    </cfRule>
  </conditionalFormatting>
  <conditionalFormatting sqref="K24:L26">
    <cfRule type="expression" dxfId="7" priority="8">
      <formula>$K$24&gt;=300000</formula>
    </cfRule>
  </conditionalFormatting>
  <conditionalFormatting sqref="K27:L29">
    <cfRule type="expression" dxfId="6" priority="7">
      <formula>$K$27&gt;=300000</formula>
    </cfRule>
  </conditionalFormatting>
  <conditionalFormatting sqref="C37:I37">
    <cfRule type="expression" dxfId="5" priority="6">
      <formula>OR($K$18&gt;=300000,$K$21&gt;=300000,$K$24&gt;=300000,$K$27&gt;=300000)</formula>
    </cfRule>
  </conditionalFormatting>
  <conditionalFormatting sqref="H18:I20">
    <cfRule type="expression" dxfId="4" priority="5">
      <formula>$H$18&gt;=1000000</formula>
    </cfRule>
  </conditionalFormatting>
  <conditionalFormatting sqref="H21:I23">
    <cfRule type="expression" dxfId="3" priority="4">
      <formula>$H$21&gt;=1000000</formula>
    </cfRule>
  </conditionalFormatting>
  <conditionalFormatting sqref="H24:I26">
    <cfRule type="expression" dxfId="2" priority="3">
      <formula>$H$24&gt;=1000000</formula>
    </cfRule>
  </conditionalFormatting>
  <conditionalFormatting sqref="H27:I29">
    <cfRule type="expression" dxfId="1" priority="2">
      <formula>$H$27&gt;=1000000</formula>
    </cfRule>
  </conditionalFormatting>
  <conditionalFormatting sqref="C36:I36">
    <cfRule type="expression" dxfId="0" priority="1">
      <formula>OR($H$18&gt;=1000000,$H$21&gt;=1000000,$H$24&gt;=1000000,$H$27&gt;=1000000)</formula>
    </cfRule>
  </conditionalFormatting>
  <dataValidations count="2">
    <dataValidation type="list" allowBlank="1" showInputMessage="1" showErrorMessage="1" sqref="A18:B29">
      <formula1>"移乗支援ロボット,入浴支援ロボット,移動支援ロボット,排泄支援ロボット,見守り・コミュニケーションロボット,介護業務支援ロボット,その他"</formula1>
    </dataValidation>
    <dataValidation type="list" allowBlank="1" showInputMessage="1" showErrorMessage="1" sqref="B10">
      <formula1>"２分の１,４分の３"</formula1>
    </dataValidation>
  </dataValidations>
  <pageMargins left="0.7" right="0.7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第４号の１様式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2250324</cp:lastModifiedBy>
  <cp:lastPrinted>2022-10-12T07:08:06Z</cp:lastPrinted>
  <dcterms:created xsi:type="dcterms:W3CDTF">2017-05-19T08:44:05Z</dcterms:created>
  <dcterms:modified xsi:type="dcterms:W3CDTF">2023-12-04T02:41:55Z</dcterms:modified>
</cp:coreProperties>
</file>