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共有フォルダ\02企画財政課\平成31年度\01_財政係\01_財政\02_照会\20200114公営企業に係る経営比較分析表（平成３０年度決算）の分析等について\02_町→県\"/>
    </mc:Choice>
  </mc:AlternateContent>
  <workbookProtection workbookAlgorithmName="SHA-512" workbookHashValue="n/4XCTES37mT209ecSdHPwlxnFArI+HYK+M1X0xfh0lFhg+0/0jMK4sxvYKvHrqJMD+4GhQDkqFWG+KkQIAGcw==" workbookSaltValue="aIijnCKItLpb/QA4kINY+Q==" workbookSpinCount="100000" lockStructure="1"/>
  <bookViews>
    <workbookView xWindow="0" yWindow="0" windowWidth="20490" windowHeight="922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<sst xmlns="http://schemas.openxmlformats.org/spreadsheetml/2006/main" count="244" uniqueCount="114">
  <si>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</si>
  <si>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</si>
  <si>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</si>
  <si>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</si>
  <si>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</si>
  <si>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</si>
  <si>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</si>
  <si>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</si>
  <si>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</si>
  <si>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</si>
  <si>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</si>
  <si>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</si>
  <si>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</si>
  <si>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</si>
  <si>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</si>
  <si>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</si>
  <si>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</si>
  <si>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</si>
  <si>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</si>
  <si>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</si>
  <si>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</si>
  <si>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</si>
  <si>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</si>
  <si>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</si>
  <si>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</si>
  <si>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</si>
  <si>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</si>
  <si>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</si>
  <si>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</si>
  <si>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</si>
  <si>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</si>
  <si>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</si>
  <si>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</si>
  <si>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</si>
  <si>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</si>
  <si>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</si>
  <si>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</si>
  <si>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</si>
  <si>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</si>
  <si>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</si>
  <si>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</si>
  <si>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</si>
  <si>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</si>
  <si>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</si>
  <si>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</si>
  <si>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</si>
  <si>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</si>
  <si>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</si>
  <si>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</si>
  <si>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</si>
  <si>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</si>
  <si>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</si>
  <si>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</si>
  <si>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</si>
  <si>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</si>
  <si>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</si>
  <si>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</si>
  <si>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</si>
  <si>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</si>
  <si>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</si>
  <si>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</si>
  <si>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</si>
  <si>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</si>
  <si>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</si>
  <si>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</si>
  <si>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</si>
  <si>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</si>
  <si>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</si>
  <si>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</si>
  <si>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</si>
  <si>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</si>
  <si>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</si>
  <si>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</si>
  <si>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</si>
  <si>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</si>
  <si>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</si>
  <si>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</si>
  <si>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</si>
  <si>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</si>
  <si>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</si>
  <si>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</si>
  <si>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</si>
  <si>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</si>
  <si>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</si>
  <si>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</si>
  <si>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</si>
  <si>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</si>
  <si>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</si>
  <si>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</si>
  <si>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</si>
  <si>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</si>
  <si>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</si>
  <si>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</si>
  <si>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</si>
  <si>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</si>
  <si>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</si>
  <si>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</si>
  <si>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</si>
  <si>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氷川町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</si>
  <si>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</si>
  <si>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</si>
  <si>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</si>
  <si>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</si>
  <si>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</si>
  <si>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</si>
  <si>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</si>
  <si>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</si>
  <si>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</si>
  <si>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</si>
  <si>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</si>
  <si>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</si>
  <si>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H６年度より事業を開始しているため、施設の老朽化が見られるが、定期的に施設の点検・調査を実施し、機能維持に努めている。今後も維持管理を継続的に行う必要がある。</t>
    <rPh sb="2" eb="4">
      <t>ネンド</t>
    </rPh>
    <rPh sb="6" eb="8">
      <t>ジギョウ</t>
    </rPh>
    <rPh sb="9" eb="11">
      <t>カイシ</t>
    </rPh>
    <rPh sb="18" eb="20">
      <t>シセツ</t>
    </rPh>
    <rPh sb="21" eb="24">
      <t>ロウキュウカ</t>
    </rPh>
    <rPh sb="25" eb="26">
      <t>ミ</t>
    </rPh>
    <rPh sb="31" eb="34">
      <t>テイキテキ</t>
    </rPh>
    <rPh sb="35" eb="37">
      <t>シセツ</t>
    </rPh>
    <rPh sb="38" eb="40">
      <t>テンケン</t>
    </rPh>
    <rPh sb="41" eb="43">
      <t>チョウサ</t>
    </rPh>
    <rPh sb="44" eb="46">
      <t>ジッシ</t>
    </rPh>
    <rPh sb="48" eb="50">
      <t>キノウ</t>
    </rPh>
    <rPh sb="50" eb="52">
      <t>イジ</t>
    </rPh>
    <rPh sb="53" eb="54">
      <t>ツト</t>
    </rPh>
    <rPh sb="59" eb="61">
      <t>コンゴ</t>
    </rPh>
    <rPh sb="62" eb="64">
      <t>イジ</t>
    </rPh>
    <rPh sb="64" eb="66">
      <t>カンリ</t>
    </rPh>
    <rPh sb="67" eb="69">
      <t>ケイゾク</t>
    </rPh>
    <rPh sb="69" eb="70">
      <t>テキ</t>
    </rPh>
    <rPh sb="71" eb="72">
      <t>オコナ</t>
    </rPh>
    <rPh sb="73" eb="75">
      <t>ヒツヨウ</t>
    </rPh>
    <phoneticPr fontId="4"/>
  </si>
  <si>
    <t>収益的収支比率は、使用料収入と不足分は、一般会計からの繰入金で費用を補っているため、昨年同様100％という数値になっている。
しかし、老朽化等により、浄化槽の修繕が生じてており、維持管理費での負担が大きくなっている。
そのため、経費回収率や汚水処理原価の数値に影響を及ぼしている。今後は、下水道使用料の改定を視野に入れ、事業が円滑に遂行できるよう検討する。</t>
    <rPh sb="0" eb="2">
      <t>シュウエキ</t>
    </rPh>
    <rPh sb="2" eb="3">
      <t>テキ</t>
    </rPh>
    <rPh sb="3" eb="5">
      <t>シュウシ</t>
    </rPh>
    <rPh sb="5" eb="7">
      <t>ヒリツ</t>
    </rPh>
    <rPh sb="9" eb="12">
      <t>シヨウリョウ</t>
    </rPh>
    <rPh sb="12" eb="14">
      <t>シュウニュウ</t>
    </rPh>
    <rPh sb="15" eb="17">
      <t>フソク</t>
    </rPh>
    <rPh sb="17" eb="18">
      <t>ブン</t>
    </rPh>
    <rPh sb="20" eb="22">
      <t>イッパン</t>
    </rPh>
    <rPh sb="22" eb="24">
      <t>カイケイ</t>
    </rPh>
    <rPh sb="27" eb="29">
      <t>クリイレ</t>
    </rPh>
    <rPh sb="29" eb="30">
      <t>キン</t>
    </rPh>
    <rPh sb="31" eb="33">
      <t>ヒヨウ</t>
    </rPh>
    <rPh sb="34" eb="35">
      <t>オギナ</t>
    </rPh>
    <rPh sb="42" eb="44">
      <t>サクネン</t>
    </rPh>
    <rPh sb="44" eb="46">
      <t>ドウヨウ</t>
    </rPh>
    <rPh sb="53" eb="55">
      <t>スウチ</t>
    </rPh>
    <rPh sb="67" eb="70">
      <t>ロウキュウカ</t>
    </rPh>
    <rPh sb="70" eb="71">
      <t>トウ</t>
    </rPh>
    <rPh sb="75" eb="78">
      <t>ジョウカソウ</t>
    </rPh>
    <rPh sb="79" eb="81">
      <t>シュウゼン</t>
    </rPh>
    <rPh sb="82" eb="83">
      <t>ショウ</t>
    </rPh>
    <rPh sb="89" eb="91">
      <t>イジ</t>
    </rPh>
    <rPh sb="91" eb="93">
      <t>カンリ</t>
    </rPh>
    <rPh sb="93" eb="94">
      <t>ヒ</t>
    </rPh>
    <rPh sb="96" eb="98">
      <t>フタン</t>
    </rPh>
    <rPh sb="99" eb="100">
      <t>オオ</t>
    </rPh>
    <rPh sb="114" eb="116">
      <t>ケイヒ</t>
    </rPh>
    <rPh sb="116" eb="118">
      <t>カイシュウ</t>
    </rPh>
    <rPh sb="118" eb="119">
      <t>リツ</t>
    </rPh>
    <rPh sb="120" eb="122">
      <t>オスイ</t>
    </rPh>
    <rPh sb="122" eb="124">
      <t>ショリ</t>
    </rPh>
    <rPh sb="124" eb="126">
      <t>ゲンカ</t>
    </rPh>
    <rPh sb="127" eb="129">
      <t>スウチ</t>
    </rPh>
    <rPh sb="130" eb="132">
      <t>エイキョウ</t>
    </rPh>
    <rPh sb="133" eb="134">
      <t>オヨ</t>
    </rPh>
    <rPh sb="140" eb="142">
      <t>コンゴ</t>
    </rPh>
    <rPh sb="144" eb="147">
      <t>ゲスイドウ</t>
    </rPh>
    <rPh sb="147" eb="150">
      <t>シヨウリョウ</t>
    </rPh>
    <rPh sb="151" eb="153">
      <t>カイテイ</t>
    </rPh>
    <rPh sb="154" eb="156">
      <t>シヤ</t>
    </rPh>
    <rPh sb="157" eb="158">
      <t>イ</t>
    </rPh>
    <rPh sb="160" eb="162">
      <t>ジギョウ</t>
    </rPh>
    <rPh sb="163" eb="165">
      <t>エンカツ</t>
    </rPh>
    <rPh sb="166" eb="168">
      <t>スイコウ</t>
    </rPh>
    <rPh sb="173" eb="175">
      <t>ケントウ</t>
    </rPh>
    <phoneticPr fontId="4"/>
  </si>
  <si>
    <t>新規事業の計画はないため、建設費用は生じないが、維持管理に掛かる費用が大半を占めている。
人口減少に伴う下水道使用料の減少が予想される。料金改定等の経営改善を図る必要がある。</t>
    <rPh sb="0" eb="2">
      <t>シンキ</t>
    </rPh>
    <rPh sb="2" eb="4">
      <t>ジギョウ</t>
    </rPh>
    <rPh sb="5" eb="7">
      <t>ケイカク</t>
    </rPh>
    <rPh sb="13" eb="15">
      <t>ケンセツ</t>
    </rPh>
    <rPh sb="15" eb="17">
      <t>ヒヨウ</t>
    </rPh>
    <rPh sb="18" eb="19">
      <t>ショウ</t>
    </rPh>
    <rPh sb="24" eb="26">
      <t>イジ</t>
    </rPh>
    <rPh sb="26" eb="28">
      <t>カンリ</t>
    </rPh>
    <rPh sb="29" eb="30">
      <t>カ</t>
    </rPh>
    <rPh sb="32" eb="34">
      <t>ヒヨウ</t>
    </rPh>
    <rPh sb="35" eb="37">
      <t>タイハン</t>
    </rPh>
    <rPh sb="38" eb="39">
      <t>シ</t>
    </rPh>
    <rPh sb="45" eb="47">
      <t>ジンコウ</t>
    </rPh>
    <rPh sb="47" eb="49">
      <t>ゲンショウ</t>
    </rPh>
    <rPh sb="50" eb="51">
      <t>トモナ</t>
    </rPh>
    <rPh sb="52" eb="55">
      <t>ゲスイドウ</t>
    </rPh>
    <rPh sb="55" eb="58">
      <t>シヨウリョウ</t>
    </rPh>
    <rPh sb="59" eb="61">
      <t>ゲンショウ</t>
    </rPh>
    <rPh sb="62" eb="64">
      <t>ヨソウ</t>
    </rPh>
    <rPh sb="68" eb="72">
      <t>リョウキンカイテイ</t>
    </rPh>
    <rPh sb="72" eb="73">
      <t>トウ</t>
    </rPh>
    <rPh sb="74" eb="76">
      <t>ケイエイ</t>
    </rPh>
    <rPh sb="76" eb="78">
      <t>カイゼン</t>
    </rPh>
    <rPh sb="79" eb="80">
      <t>ハカ</t>
    </rPh>
    <rPh sb="81" eb="8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</si>
</sst>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0C-4CF4-B0A3-C4ED43AE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31336"/>
        <c:axId val="39653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0C-4CF4-B0A3-C4ED43AE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531336"/>
        <c:axId val="396530160"/>
      </c:lineChart>
      <c:dateAx>
        <c:axId val="396531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6530160"/>
        <c:crosses val="autoZero"/>
        <c:auto val="1"/>
        <c:lblOffset val="100"/>
        <c:baseTimeUnit val="years"/>
      </c:dateAx>
      <c:valAx>
        <c:axId val="39653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6531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BC-43DA-AF49-A9BECA48A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821688"/>
        <c:axId val="47082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52.52</c:v>
                </c:pt>
                <c:pt idx="1">
                  <c:v>54.14</c:v>
                </c:pt>
                <c:pt idx="2">
                  <c:v>132.99</c:v>
                </c:pt>
                <c:pt idx="3">
                  <c:v>51.71</c:v>
                </c:pt>
                <c:pt idx="4">
                  <c:v>50.56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BC-43DA-AF49-A9BECA48A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821688"/>
        <c:axId val="470829920"/>
      </c:lineChart>
      <c:dateAx>
        <c:axId val="470821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0829920"/>
        <c:crosses val="autoZero"/>
        <c:auto val="1"/>
        <c:lblOffset val="100"/>
        <c:baseTimeUnit val="years"/>
      </c:dateAx>
      <c:valAx>
        <c:axId val="47082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0821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96.83</c:v>
                </c:pt>
                <c:pt idx="1">
                  <c:v>96.77</c:v>
                </c:pt>
                <c:pt idx="2">
                  <c:v>96.77</c:v>
                </c:pt>
                <c:pt idx="3">
                  <c:v>96.67</c:v>
                </c:pt>
                <c:pt idx="4">
                  <c:v>96.61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E1-4DA0-9716-37D7FD212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826392"/>
        <c:axId val="470820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84.94</c:v>
                </c:pt>
                <c:pt idx="1">
                  <c:v>84.69</c:v>
                </c:pt>
                <c:pt idx="2">
                  <c:v>82.94</c:v>
                </c:pt>
                <c:pt idx="3">
                  <c:v>82.91</c:v>
                </c:pt>
                <c:pt idx="4">
                  <c:v>83.85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E1-4DA0-9716-37D7FD212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826392"/>
        <c:axId val="470820904"/>
      </c:lineChart>
      <c:dateAx>
        <c:axId val="470826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0820904"/>
        <c:crosses val="autoZero"/>
        <c:auto val="1"/>
        <c:lblOffset val="100"/>
        <c:baseTimeUnit val="years"/>
      </c:dateAx>
      <c:valAx>
        <c:axId val="470820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0826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80.680000000000007</c:v>
                </c:pt>
                <c:pt idx="1">
                  <c:v>78.92</c:v>
                </c:pt>
                <c:pt idx="2">
                  <c:v>77.819999999999993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3F-4358-81F4-2409AEFE7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031376"/>
        <c:axId val="39803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3F-4358-81F4-2409AEFE7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031376"/>
        <c:axId val="398032944"/>
      </c:lineChart>
      <c:dateAx>
        <c:axId val="39803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032944"/>
        <c:crosses val="autoZero"/>
        <c:auto val="1"/>
        <c:lblOffset val="100"/>
        <c:baseTimeUnit val="years"/>
      </c:dateAx>
      <c:valAx>
        <c:axId val="39803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03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06-4AC9-AE9D-C2F2160D6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032160"/>
        <c:axId val="39803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6-4AC9-AE9D-C2F2160D6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032160"/>
        <c:axId val="398036864"/>
      </c:lineChart>
      <c:dateAx>
        <c:axId val="39803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036864"/>
        <c:crosses val="autoZero"/>
        <c:auto val="1"/>
        <c:lblOffset val="100"/>
        <c:baseTimeUnit val="years"/>
      </c:dateAx>
      <c:valAx>
        <c:axId val="39803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03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F7-4C30-89A4-B2BC1BA67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032552"/>
        <c:axId val="39803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F7-4C30-89A4-B2BC1BA67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032552"/>
        <c:axId val="398033728"/>
      </c:lineChart>
      <c:dateAx>
        <c:axId val="398032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033728"/>
        <c:crosses val="autoZero"/>
        <c:auto val="1"/>
        <c:lblOffset val="100"/>
        <c:baseTimeUnit val="years"/>
      </c:dateAx>
      <c:valAx>
        <c:axId val="39803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032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AF-4D41-B9D8-835FF56F7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395864"/>
        <c:axId val="393397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AF-4D41-B9D8-835FF56F7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395864"/>
        <c:axId val="393397432"/>
      </c:lineChart>
      <c:dateAx>
        <c:axId val="393395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397432"/>
        <c:crosses val="autoZero"/>
        <c:auto val="1"/>
        <c:lblOffset val="100"/>
        <c:baseTimeUnit val="years"/>
      </c:dateAx>
      <c:valAx>
        <c:axId val="393397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395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FC-46A8-A77E-13BDC99A0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399392"/>
        <c:axId val="40091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FC-46A8-A77E-13BDC99A0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399392"/>
        <c:axId val="400915904"/>
      </c:lineChart>
      <c:dateAx>
        <c:axId val="39339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0915904"/>
        <c:crosses val="autoZero"/>
        <c:auto val="1"/>
        <c:lblOffset val="100"/>
        <c:baseTimeUnit val="years"/>
      </c:dateAx>
      <c:valAx>
        <c:axId val="40091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39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155.53</c:v>
                </c:pt>
                <c:pt idx="1">
                  <c:v>198</c:v>
                </c:pt>
                <c:pt idx="2">
                  <c:v>196.78</c:v>
                </c:pt>
                <c:pt idx="3">
                  <c:v>167.78</c:v>
                </c:pt>
                <c:pt idx="4">
                  <c:v>158.27000000000001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F1-4045-BADD-CF9C86A99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12768"/>
        <c:axId val="25346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701.33</c:v>
                </c:pt>
                <c:pt idx="1">
                  <c:v>663.76</c:v>
                </c:pt>
                <c:pt idx="2">
                  <c:v>566.35</c:v>
                </c:pt>
                <c:pt idx="3">
                  <c:v>888.8</c:v>
                </c:pt>
                <c:pt idx="4">
                  <c:v>855.65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F1-4045-BADD-CF9C86A99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12768"/>
        <c:axId val="253461904"/>
      </c:lineChart>
      <c:dateAx>
        <c:axId val="40091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461904"/>
        <c:crosses val="autoZero"/>
        <c:auto val="1"/>
        <c:lblOffset val="100"/>
        <c:baseTimeUnit val="years"/>
      </c:dateAx>
      <c:valAx>
        <c:axId val="25346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91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30.07</c:v>
                </c:pt>
                <c:pt idx="1">
                  <c:v>30.11</c:v>
                </c:pt>
                <c:pt idx="2">
                  <c:v>29.53</c:v>
                </c:pt>
                <c:pt idx="3">
                  <c:v>24.07</c:v>
                </c:pt>
                <c:pt idx="4">
                  <c:v>27.1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70-4591-93CD-8A8653CD3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83520"/>
        <c:axId val="39530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53.48</c:v>
                </c:pt>
                <c:pt idx="1">
                  <c:v>53.76</c:v>
                </c:pt>
                <c:pt idx="2">
                  <c:v>52.27</c:v>
                </c:pt>
                <c:pt idx="3">
                  <c:v>52.55</c:v>
                </c:pt>
                <c:pt idx="4">
                  <c:v>52.23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70-4591-93CD-8A8653CD3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83520"/>
        <c:axId val="395301936"/>
      </c:lineChart>
      <c:dateAx>
        <c:axId val="39568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301936"/>
        <c:crosses val="autoZero"/>
        <c:auto val="1"/>
        <c:lblOffset val="100"/>
        <c:baseTimeUnit val="years"/>
      </c:dateAx>
      <c:valAx>
        <c:axId val="39530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68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408.02</c:v>
                </c:pt>
                <c:pt idx="1">
                  <c:v>402.61</c:v>
                </c:pt>
                <c:pt idx="2">
                  <c:v>425.04</c:v>
                </c:pt>
                <c:pt idx="3">
                  <c:v>520.16999999999996</c:v>
                </c:pt>
                <c:pt idx="4">
                  <c:v>463.49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AF-42C8-97C7-CEA2D1C05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820512"/>
        <c:axId val="470823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277.29000000000002</c:v>
                </c:pt>
                <c:pt idx="1">
                  <c:v>275.25</c:v>
                </c:pt>
                <c:pt idx="2">
                  <c:v>291.01</c:v>
                </c:pt>
                <c:pt idx="3">
                  <c:v>292.45</c:v>
                </c:pt>
                <c:pt idx="4">
                  <c:v>294.05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AF-42C8-97C7-CEA2D1C05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820512"/>
        <c:axId val="470823256"/>
      </c:lineChart>
      <c:dateAx>
        <c:axId val="47082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0823256"/>
        <c:crosses val="autoZero"/>
        <c:auto val="1"/>
        <c:lblOffset val="100"/>
        <c:baseTimeUnit val="years"/>
      </c:dateAx>
      <c:valAx>
        <c:axId val="470823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082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7" width="3.125" customWidth="1"/>
    <col min="78" max="78" width="3.87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熊本県　氷川町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11934</v>
      </c>
      <c r="AM8" s="50"/>
      <c r="AN8" s="50"/>
      <c r="AO8" s="50"/>
      <c r="AP8" s="50"/>
      <c r="AQ8" s="50"/>
      <c r="AR8" s="50"/>
      <c r="AS8" s="50"/>
      <c r="AT8" s="45">
        <f>データ!T6</f>
        <v>33.36</v>
      </c>
      <c r="AU8" s="45"/>
      <c r="AV8" s="45"/>
      <c r="AW8" s="45"/>
      <c r="AX8" s="45"/>
      <c r="AY8" s="45"/>
      <c r="AZ8" s="45"/>
      <c r="BA8" s="45"/>
      <c r="BB8" s="45">
        <f>データ!U6</f>
        <v>357.73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0.5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2370</v>
      </c>
      <c r="AE10" s="50"/>
      <c r="AF10" s="50"/>
      <c r="AG10" s="50"/>
      <c r="AH10" s="50"/>
      <c r="AI10" s="50"/>
      <c r="AJ10" s="50"/>
      <c r="AK10" s="2"/>
      <c r="AL10" s="50">
        <f>データ!V6</f>
        <v>59</v>
      </c>
      <c r="AM10" s="50"/>
      <c r="AN10" s="50"/>
      <c r="AO10" s="50"/>
      <c r="AP10" s="50"/>
      <c r="AQ10" s="50"/>
      <c r="AR10" s="50"/>
      <c r="AS10" s="50"/>
      <c r="AT10" s="45">
        <f>データ!W6</f>
        <v>0.01</v>
      </c>
      <c r="AU10" s="45"/>
      <c r="AV10" s="45"/>
      <c r="AW10" s="45"/>
      <c r="AX10" s="45"/>
      <c r="AY10" s="45"/>
      <c r="AZ10" s="45"/>
      <c r="BA10" s="45"/>
      <c r="BB10" s="45">
        <f>データ!X6</f>
        <v>5900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112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【860.68】</v>
      </c>
      <c r="I86" s="26" t="str">
        <f>データ!CA6</f>
        <v>【52.12】</v>
      </c>
      <c r="J86" s="26" t="str">
        <f>データ!CL6</f>
        <v>【299.14】</v>
      </c>
      <c r="K86" s="26" t="str">
        <f>データ!CW6</f>
        <v>【50.35】</v>
      </c>
      <c r="L86" s="26" t="str">
        <f>データ!DH6</f>
        <v>【81.14】</v>
      </c>
      <c r="M86" s="26" t="s">
        <v>44</v>
      </c>
      <c r="N86" s="26" t="s">
        <v>45</v>
      </c>
      <c r="O86" s="26" t="str">
        <f>データ!EO6</f>
        <v>【-】</v>
      </c>
    </row>
  </sheetData>
  <sheetProtection algorithmName="SHA-512" hashValue="jgW7xl9EMK/leoBdGW4E82kLTC6KfigyLG1SB4DaCFkb0UP78jz1azfo/ZZjET3nh+ZRN5L9ssuNO3EzE+bdJw==" saltValue="hzh5bjFZrZarLseNNYz2a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434680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熊本県　氷川町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0.5</v>
      </c>
      <c r="Q6" s="34">
        <f t="shared" si="3"/>
        <v>100</v>
      </c>
      <c r="R6" s="34">
        <f t="shared" si="3"/>
        <v>2370</v>
      </c>
      <c r="S6" s="34">
        <f t="shared" si="3"/>
        <v>11934</v>
      </c>
      <c r="T6" s="34">
        <f t="shared" si="3"/>
        <v>33.36</v>
      </c>
      <c r="U6" s="34">
        <f t="shared" si="3"/>
        <v>357.73</v>
      </c>
      <c r="V6" s="34">
        <f t="shared" si="3"/>
        <v>59</v>
      </c>
      <c r="W6" s="34">
        <f t="shared" si="3"/>
        <v>0.01</v>
      </c>
      <c r="X6" s="34">
        <f t="shared" si="3"/>
        <v>5900</v>
      </c>
      <c r="Y6" s="35">
        <f>IF(Y7="",NA(),Y7)</f>
        <v>80.680000000000007</v>
      </c>
      <c r="Z6" s="35">
        <f t="shared" ref="Z6:AH6" si="4">IF(Z7="",NA(),Z7)</f>
        <v>78.92</v>
      </c>
      <c r="AA6" s="35">
        <f t="shared" si="4"/>
        <v>77.819999999999993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155.53</v>
      </c>
      <c r="BG6" s="35">
        <f t="shared" ref="BG6:BO6" si="7">IF(BG7="",NA(),BG7)</f>
        <v>198</v>
      </c>
      <c r="BH6" s="35">
        <f t="shared" si="7"/>
        <v>196.78</v>
      </c>
      <c r="BI6" s="35">
        <f t="shared" si="7"/>
        <v>167.78</v>
      </c>
      <c r="BJ6" s="35">
        <f t="shared" si="7"/>
        <v>158.27000000000001</v>
      </c>
      <c r="BK6" s="35">
        <f t="shared" si="7"/>
        <v>701.33</v>
      </c>
      <c r="BL6" s="35">
        <f t="shared" si="7"/>
        <v>663.76</v>
      </c>
      <c r="BM6" s="35">
        <f t="shared" si="7"/>
        <v>566.35</v>
      </c>
      <c r="BN6" s="35">
        <f t="shared" si="7"/>
        <v>888.8</v>
      </c>
      <c r="BO6" s="35">
        <f t="shared" si="7"/>
        <v>855.65</v>
      </c>
      <c r="BP6" s="34" t="str">
        <f>IF(BP7="","",IF(BP7="-","【-】","【"&amp;SUBSTITUTE(TEXT(BP7,"#,##0.00"),"-","△")&amp;"】"))</f>
        <v>【860.68】</v>
      </c>
      <c r="BQ6" s="35">
        <f>IF(BQ7="",NA(),BQ7)</f>
        <v>30.07</v>
      </c>
      <c r="BR6" s="35">
        <f t="shared" ref="BR6:BZ6" si="8">IF(BR7="",NA(),BR7)</f>
        <v>30.11</v>
      </c>
      <c r="BS6" s="35">
        <f t="shared" si="8"/>
        <v>29.53</v>
      </c>
      <c r="BT6" s="35">
        <f t="shared" si="8"/>
        <v>24.07</v>
      </c>
      <c r="BU6" s="35">
        <f t="shared" si="8"/>
        <v>27.1</v>
      </c>
      <c r="BV6" s="35">
        <f t="shared" si="8"/>
        <v>53.48</v>
      </c>
      <c r="BW6" s="35">
        <f t="shared" si="8"/>
        <v>53.76</v>
      </c>
      <c r="BX6" s="35">
        <f t="shared" si="8"/>
        <v>52.27</v>
      </c>
      <c r="BY6" s="35">
        <f t="shared" si="8"/>
        <v>52.55</v>
      </c>
      <c r="BZ6" s="35">
        <f t="shared" si="8"/>
        <v>52.23</v>
      </c>
      <c r="CA6" s="34" t="str">
        <f>IF(CA7="","",IF(CA7="-","【-】","【"&amp;SUBSTITUTE(TEXT(CA7,"#,##0.00"),"-","△")&amp;"】"))</f>
        <v>【52.12】</v>
      </c>
      <c r="CB6" s="35">
        <f>IF(CB7="",NA(),CB7)</f>
        <v>408.02</v>
      </c>
      <c r="CC6" s="35">
        <f t="shared" ref="CC6:CK6" si="9">IF(CC7="",NA(),CC7)</f>
        <v>402.61</v>
      </c>
      <c r="CD6" s="35">
        <f t="shared" si="9"/>
        <v>425.04</v>
      </c>
      <c r="CE6" s="35">
        <f t="shared" si="9"/>
        <v>520.16999999999996</v>
      </c>
      <c r="CF6" s="35">
        <f t="shared" si="9"/>
        <v>463.49</v>
      </c>
      <c r="CG6" s="35">
        <f t="shared" si="9"/>
        <v>277.29000000000002</v>
      </c>
      <c r="CH6" s="35">
        <f t="shared" si="9"/>
        <v>275.25</v>
      </c>
      <c r="CI6" s="35">
        <f t="shared" si="9"/>
        <v>291.01</v>
      </c>
      <c r="CJ6" s="35">
        <f t="shared" si="9"/>
        <v>292.45</v>
      </c>
      <c r="CK6" s="35">
        <f t="shared" si="9"/>
        <v>294.05</v>
      </c>
      <c r="CL6" s="34" t="str">
        <f>IF(CL7="","",IF(CL7="-","【-】","【"&amp;SUBSTITUTE(TEXT(CL7,"#,##0.00"),"-","△")&amp;"】"))</f>
        <v>【299.14】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52.52</v>
      </c>
      <c r="CS6" s="35">
        <f t="shared" si="10"/>
        <v>54.14</v>
      </c>
      <c r="CT6" s="35">
        <f t="shared" si="10"/>
        <v>132.99</v>
      </c>
      <c r="CU6" s="35">
        <f t="shared" si="10"/>
        <v>51.71</v>
      </c>
      <c r="CV6" s="35">
        <f t="shared" si="10"/>
        <v>50.56</v>
      </c>
      <c r="CW6" s="34" t="str">
        <f>IF(CW7="","",IF(CW7="-","【-】","【"&amp;SUBSTITUTE(TEXT(CW7,"#,##0.00"),"-","△")&amp;"】"))</f>
        <v>【50.35】</v>
      </c>
      <c r="CX6" s="35">
        <f>IF(CX7="",NA(),CX7)</f>
        <v>96.83</v>
      </c>
      <c r="CY6" s="35">
        <f t="shared" ref="CY6:DG6" si="11">IF(CY7="",NA(),CY7)</f>
        <v>96.77</v>
      </c>
      <c r="CZ6" s="35">
        <f t="shared" si="11"/>
        <v>96.77</v>
      </c>
      <c r="DA6" s="35">
        <f t="shared" si="11"/>
        <v>96.67</v>
      </c>
      <c r="DB6" s="35">
        <f t="shared" si="11"/>
        <v>96.61</v>
      </c>
      <c r="DC6" s="35">
        <f t="shared" si="11"/>
        <v>84.94</v>
      </c>
      <c r="DD6" s="35">
        <f t="shared" si="11"/>
        <v>84.69</v>
      </c>
      <c r="DE6" s="35">
        <f t="shared" si="11"/>
        <v>82.94</v>
      </c>
      <c r="DF6" s="35">
        <f t="shared" si="11"/>
        <v>82.91</v>
      </c>
      <c r="DG6" s="35">
        <f t="shared" si="11"/>
        <v>83.85</v>
      </c>
      <c r="DH6" s="34" t="str">
        <f>IF(DH7="","",IF(DH7="-","【-】","【"&amp;SUBSTITUTE(TEXT(DH7,"#,##0.00"),"-","△")&amp;"】"))</f>
        <v>【81.14】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434680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0.5</v>
      </c>
      <c r="Q7" s="38">
        <v>100</v>
      </c>
      <c r="R7" s="38">
        <v>2370</v>
      </c>
      <c r="S7" s="38">
        <v>11934</v>
      </c>
      <c r="T7" s="38">
        <v>33.36</v>
      </c>
      <c r="U7" s="38">
        <v>357.73</v>
      </c>
      <c r="V7" s="38">
        <v>59</v>
      </c>
      <c r="W7" s="38">
        <v>0.01</v>
      </c>
      <c r="X7" s="38">
        <v>5900</v>
      </c>
      <c r="Y7" s="38">
        <v>80.680000000000007</v>
      </c>
      <c r="Z7" s="38">
        <v>78.92</v>
      </c>
      <c r="AA7" s="38">
        <v>77.819999999999993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155.53</v>
      </c>
      <c r="BG7" s="38">
        <v>198</v>
      </c>
      <c r="BH7" s="38">
        <v>196.78</v>
      </c>
      <c r="BI7" s="38">
        <v>167.78</v>
      </c>
      <c r="BJ7" s="38">
        <v>158.27000000000001</v>
      </c>
      <c r="BK7" s="38">
        <v>701.33</v>
      </c>
      <c r="BL7" s="38">
        <v>663.76</v>
      </c>
      <c r="BM7" s="38">
        <v>566.35</v>
      </c>
      <c r="BN7" s="38">
        <v>888.8</v>
      </c>
      <c r="BO7" s="38">
        <v>855.65</v>
      </c>
      <c r="BP7" s="38">
        <v>860.68</v>
      </c>
      <c r="BQ7" s="38">
        <v>30.07</v>
      </c>
      <c r="BR7" s="38">
        <v>30.11</v>
      </c>
      <c r="BS7" s="38">
        <v>29.53</v>
      </c>
      <c r="BT7" s="38">
        <v>24.07</v>
      </c>
      <c r="BU7" s="38">
        <v>27.1</v>
      </c>
      <c r="BV7" s="38">
        <v>53.48</v>
      </c>
      <c r="BW7" s="38">
        <v>53.76</v>
      </c>
      <c r="BX7" s="38">
        <v>52.27</v>
      </c>
      <c r="BY7" s="38">
        <v>52.55</v>
      </c>
      <c r="BZ7" s="38">
        <v>52.23</v>
      </c>
      <c r="CA7" s="38">
        <v>52.12</v>
      </c>
      <c r="CB7" s="38">
        <v>408.02</v>
      </c>
      <c r="CC7" s="38">
        <v>402.61</v>
      </c>
      <c r="CD7" s="38">
        <v>425.04</v>
      </c>
      <c r="CE7" s="38">
        <v>520.16999999999996</v>
      </c>
      <c r="CF7" s="38">
        <v>463.49</v>
      </c>
      <c r="CG7" s="38">
        <v>277.29000000000002</v>
      </c>
      <c r="CH7" s="38">
        <v>275.25</v>
      </c>
      <c r="CI7" s="38">
        <v>291.01</v>
      </c>
      <c r="CJ7" s="38">
        <v>292.45</v>
      </c>
      <c r="CK7" s="38">
        <v>294.05</v>
      </c>
      <c r="CL7" s="38">
        <v>299.14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52.52</v>
      </c>
      <c r="CS7" s="38">
        <v>54.14</v>
      </c>
      <c r="CT7" s="38">
        <v>132.99</v>
      </c>
      <c r="CU7" s="38">
        <v>51.71</v>
      </c>
      <c r="CV7" s="38">
        <v>50.56</v>
      </c>
      <c r="CW7" s="38">
        <v>50.35</v>
      </c>
      <c r="CX7" s="38">
        <v>96.83</v>
      </c>
      <c r="CY7" s="38">
        <v>96.77</v>
      </c>
      <c r="CZ7" s="38">
        <v>96.77</v>
      </c>
      <c r="DA7" s="38">
        <v>96.67</v>
      </c>
      <c r="DB7" s="38">
        <v>96.61</v>
      </c>
      <c r="DC7" s="38">
        <v>84.94</v>
      </c>
      <c r="DD7" s="38">
        <v>84.69</v>
      </c>
      <c r="DE7" s="38">
        <v>82.94</v>
      </c>
      <c r="DF7" s="38">
        <v>82.91</v>
      </c>
      <c r="DG7" s="38">
        <v>83.85</v>
      </c>
      <c r="DH7" s="38">
        <v>81.14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田村譲</cp:lastModifiedBy>
  <dcterms:created xsi:type="dcterms:W3CDTF">2019-12-05T05:32:25Z</dcterms:created>
  <dcterms:modified xsi:type="dcterms:W3CDTF">2020-01-24T05:51:58Z</dcterms:modified>
  <cp:category/>
</cp:coreProperties>
</file>