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126.132\_NAS_Media\平成31年度\07 公営企業総括\33 H30決算経営比較分析表\03 市町村→県\27_南阿蘇村【上水道、下水道、簡水】格納済\下水道（法非適）\"/>
    </mc:Choice>
  </mc:AlternateContent>
  <workbookProtection workbookAlgorithmName="SHA-512" workbookHashValue="S8VQERoqWPvmj6SS378ARtcve7xFrm7dQz8q8XNntabY1BxMI4/UqgiOP5Jo6gl2oz+3pI3z9ydHLna3ws327g==" workbookSaltValue="yaWfjLVFyGTsEBpxeyiOXw==" workbookSpinCount="100000" lockStructure="1"/>
  <bookViews>
    <workbookView xWindow="0" yWindow="0" windowWidth="2049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AD10" i="4" s="1"/>
  <c r="Q6" i="5"/>
  <c r="P6" i="5"/>
  <c r="P10" i="4" s="1"/>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AT10" i="4"/>
  <c r="AL10" i="4"/>
  <c r="W10" i="4"/>
  <c r="I10" i="4"/>
  <c r="BB8" i="4"/>
  <c r="AL8" i="4"/>
  <c r="P8" i="4"/>
  <c r="I8" i="4"/>
  <c r="C10" i="5" l="1"/>
  <c r="D10" i="5"/>
  <c r="E10" i="5"/>
  <c r="B10" i="5"/>
</calcChain>
</file>

<file path=xl/sharedStrings.xml><?xml version="1.0" encoding="utf-8"?>
<sst xmlns="http://schemas.openxmlformats.org/spreadsheetml/2006/main" count="244" uniqueCount="113">
  <si>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</si>
  <si>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</si>
  <si>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</si>
  <si>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</si>
  <si>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</si>
  <si>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</si>
  <si>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</si>
  <si>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</si>
  <si>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</si>
  <si>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</si>
  <si>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</si>
  <si>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</si>
  <si>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</si>
  <si>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</si>
  <si>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</si>
  <si>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</si>
  <si>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</si>
  <si>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</si>
  <si>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</si>
  <si>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</si>
  <si>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</si>
  <si>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</si>
  <si>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</si>
  <si>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</si>
  <si>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</si>
  <si>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</si>
  <si>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</si>
  <si>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</si>
  <si>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</si>
  <si>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</si>
  <si>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</si>
  <si>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</si>
  <si>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</si>
  <si>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</si>
  <si>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</si>
  <si>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</si>
  <si>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</si>
  <si>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</si>
  <si>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</si>
  <si>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</si>
  <si>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</si>
  <si>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</si>
  <si>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</si>
  <si>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</si>
  <si>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</si>
  <si>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</si>
  <si>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</si>
  <si>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</si>
  <si>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</si>
  <si>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</si>
  <si>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</si>
  <si>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</si>
  <si>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</si>
  <si>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</si>
  <si>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</si>
  <si>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</si>
  <si>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</si>
  <si>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</si>
  <si>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</si>
  <si>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</si>
  <si>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</si>
  <si>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</si>
  <si>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</si>
  <si>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</si>
  <si>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</si>
  <si>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</si>
  <si>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</si>
  <si>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</si>
  <si>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</si>
  <si>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</si>
  <si>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</si>
  <si>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</si>
  <si>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</si>
  <si>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</si>
  <si>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</si>
  <si>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</si>
  <si>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</si>
  <si>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</si>
  <si>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</si>
  <si>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</si>
  <si>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</si>
  <si>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</si>
  <si>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</si>
  <si>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</si>
  <si>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</si>
  <si>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</si>
  <si>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</si>
  <si>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</si>
  <si>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</si>
  <si>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</si>
  <si>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</si>
  <si>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</si>
  <si>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</si>
  <si>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</si>
  <si>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</si>
  <si>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</si>
  <si>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</si>
  <si>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南阿蘇村</t>
  </si>
  <si>
    <t>法非適用</t>
  </si>
  <si>
    <t>下水道事業</t>
  </si>
  <si>
    <t>特定地域生活排水処理</t>
  </si>
  <si>
    <t>K3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</si>
  <si>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</si>
  <si>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</si>
  <si>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</si>
  <si>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</si>
  <si>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</si>
  <si>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</si>
  <si>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</si>
  <si>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</si>
  <si>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熊本地震後、修繕費が増加傾向ににある。地震で傷んだ浄化槽が徐々に壊れていっているのか、浄化槽の劣化によるものなのかは不明である。修繕費が増加傾向にあるが、経営的には使用料だけでは賄えず、一般会計繰入金に依存した経営体系となっている。今後使用料の料金改定も検討しなければならないが、少子高齢化による接続人口の減少も予測され、歳入を確保しつつ、経費節減に努める所存である。経営戦略については、令和２年度までに策定予定である。</t>
    <rPh sb="0" eb="2">
      <t>クマモト</t>
    </rPh>
    <rPh sb="2" eb="4">
      <t>ジシン</t>
    </rPh>
    <rPh sb="4" eb="5">
      <t>アト</t>
    </rPh>
    <rPh sb="6" eb="9">
      <t>シュウゼンヒ</t>
    </rPh>
    <rPh sb="10" eb="12">
      <t>ゾウカ</t>
    </rPh>
    <rPh sb="12" eb="14">
      <t>ケイコウ</t>
    </rPh>
    <rPh sb="19" eb="21">
      <t>ジシン</t>
    </rPh>
    <rPh sb="22" eb="23">
      <t>イタ</t>
    </rPh>
    <rPh sb="25" eb="28">
      <t>ジョウカソウ</t>
    </rPh>
    <rPh sb="29" eb="31">
      <t>ジョジョ</t>
    </rPh>
    <rPh sb="32" eb="33">
      <t>コワ</t>
    </rPh>
    <rPh sb="43" eb="46">
      <t>ジョウカソウ</t>
    </rPh>
    <rPh sb="47" eb="49">
      <t>レッカ</t>
    </rPh>
    <rPh sb="58" eb="60">
      <t>フメイ</t>
    </rPh>
    <rPh sb="64" eb="67">
      <t>シュウゼンヒ</t>
    </rPh>
    <rPh sb="68" eb="70">
      <t>ゾウカ</t>
    </rPh>
    <rPh sb="70" eb="72">
      <t>ケイコウ</t>
    </rPh>
    <rPh sb="77" eb="79">
      <t>ケイエイ</t>
    </rPh>
    <rPh sb="79" eb="80">
      <t>テキ</t>
    </rPh>
    <rPh sb="82" eb="84">
      <t>シヨウ</t>
    </rPh>
    <rPh sb="84" eb="85">
      <t>リョウ</t>
    </rPh>
    <rPh sb="89" eb="90">
      <t>マカナ</t>
    </rPh>
    <rPh sb="93" eb="95">
      <t>イッパン</t>
    </rPh>
    <rPh sb="95" eb="97">
      <t>カイケイ</t>
    </rPh>
    <rPh sb="97" eb="99">
      <t>クリイレ</t>
    </rPh>
    <rPh sb="99" eb="100">
      <t>キン</t>
    </rPh>
    <rPh sb="101" eb="103">
      <t>イゾン</t>
    </rPh>
    <rPh sb="105" eb="107">
      <t>ケイエイ</t>
    </rPh>
    <rPh sb="107" eb="109">
      <t>タイケイ</t>
    </rPh>
    <rPh sb="116" eb="118">
      <t>コンゴ</t>
    </rPh>
    <rPh sb="118" eb="121">
      <t>シヨウリョウ</t>
    </rPh>
    <rPh sb="122" eb="124">
      <t>リョウキン</t>
    </rPh>
    <rPh sb="124" eb="126">
      <t>カイテイ</t>
    </rPh>
    <rPh sb="127" eb="129">
      <t>ケントウ</t>
    </rPh>
    <rPh sb="140" eb="142">
      <t>ショウシ</t>
    </rPh>
    <rPh sb="142" eb="145">
      <t>コウレイカ</t>
    </rPh>
    <rPh sb="148" eb="150">
      <t>セツゾク</t>
    </rPh>
    <rPh sb="150" eb="152">
      <t>ジンコウ</t>
    </rPh>
    <rPh sb="153" eb="155">
      <t>ゲンショウ</t>
    </rPh>
    <rPh sb="156" eb="158">
      <t>ヨソク</t>
    </rPh>
    <rPh sb="161" eb="163">
      <t>サイニュウ</t>
    </rPh>
    <rPh sb="164" eb="166">
      <t>カクホ</t>
    </rPh>
    <rPh sb="170" eb="172">
      <t>ケイヒ</t>
    </rPh>
    <rPh sb="172" eb="174">
      <t>セツゲン</t>
    </rPh>
    <rPh sb="175" eb="176">
      <t>ツト</t>
    </rPh>
    <rPh sb="178" eb="180">
      <t>ショゾン</t>
    </rPh>
    <rPh sb="184" eb="186">
      <t>ケイエイ</t>
    </rPh>
    <rPh sb="186" eb="188">
      <t>センリャク</t>
    </rPh>
    <rPh sb="194" eb="196">
      <t>レイワ</t>
    </rPh>
    <rPh sb="197" eb="199">
      <t>ネンド</t>
    </rPh>
    <rPh sb="202" eb="204">
      <t>サクテイ</t>
    </rPh>
    <rPh sb="204" eb="206">
      <t>ヨテイ</t>
    </rPh>
    <phoneticPr fontId="4"/>
  </si>
  <si>
    <t>村設置型浄化槽については、平成16年から管理を行っているが、ブロワー等において部品の交換のみで済んでいたが交換部品がないということで、新品に交換せざるを得ない状況が出てきており、修繕費が増加傾向にある。また熊本地震により被害を受けた浄化槽の修繕は実施したものの、浄化槽の漏水等が見受けられ、自然劣化によるものなのか、地震によるものなのか不明だが、修繕費の件数が増加している。</t>
    <rPh sb="0" eb="1">
      <t>ムラ</t>
    </rPh>
    <rPh sb="1" eb="3">
      <t>セッチ</t>
    </rPh>
    <rPh sb="3" eb="4">
      <t>カタ</t>
    </rPh>
    <rPh sb="4" eb="7">
      <t>ジョウカソウ</t>
    </rPh>
    <rPh sb="13" eb="15">
      <t>ヘイセイ</t>
    </rPh>
    <rPh sb="17" eb="18">
      <t>ネン</t>
    </rPh>
    <rPh sb="20" eb="22">
      <t>カンリ</t>
    </rPh>
    <rPh sb="23" eb="24">
      <t>オコナ</t>
    </rPh>
    <rPh sb="34" eb="35">
      <t>トウ</t>
    </rPh>
    <rPh sb="39" eb="41">
      <t>ブヒン</t>
    </rPh>
    <rPh sb="42" eb="44">
      <t>コウカン</t>
    </rPh>
    <rPh sb="47" eb="48">
      <t>ス</t>
    </rPh>
    <rPh sb="53" eb="55">
      <t>コウカン</t>
    </rPh>
    <rPh sb="55" eb="57">
      <t>ブヒン</t>
    </rPh>
    <rPh sb="67" eb="69">
      <t>シンピン</t>
    </rPh>
    <rPh sb="70" eb="72">
      <t>コウカン</t>
    </rPh>
    <rPh sb="76" eb="77">
      <t>エ</t>
    </rPh>
    <rPh sb="79" eb="81">
      <t>ジョウキョウ</t>
    </rPh>
    <rPh sb="82" eb="83">
      <t>デ</t>
    </rPh>
    <rPh sb="89" eb="92">
      <t>シュウゼンヒ</t>
    </rPh>
    <rPh sb="93" eb="95">
      <t>ゾウカ</t>
    </rPh>
    <rPh sb="95" eb="97">
      <t>ケイコウ</t>
    </rPh>
    <rPh sb="103" eb="105">
      <t>クマモト</t>
    </rPh>
    <rPh sb="105" eb="107">
      <t>ジシン</t>
    </rPh>
    <rPh sb="110" eb="112">
      <t>ヒガイ</t>
    </rPh>
    <rPh sb="113" eb="114">
      <t>ウ</t>
    </rPh>
    <rPh sb="116" eb="119">
      <t>ジョウカソウ</t>
    </rPh>
    <rPh sb="120" eb="122">
      <t>シュウゼン</t>
    </rPh>
    <rPh sb="123" eb="125">
      <t>ジッシ</t>
    </rPh>
    <rPh sb="131" eb="134">
      <t>ジョウカソウ</t>
    </rPh>
    <rPh sb="135" eb="137">
      <t>ロウスイ</t>
    </rPh>
    <rPh sb="137" eb="138">
      <t>トウ</t>
    </rPh>
    <rPh sb="139" eb="141">
      <t>ミウ</t>
    </rPh>
    <rPh sb="145" eb="147">
      <t>シゼン</t>
    </rPh>
    <rPh sb="147" eb="149">
      <t>レッカ</t>
    </rPh>
    <rPh sb="158" eb="160">
      <t>ジシン</t>
    </rPh>
    <rPh sb="168" eb="170">
      <t>フメイ</t>
    </rPh>
    <rPh sb="173" eb="175">
      <t>シュウゼン</t>
    </rPh>
    <rPh sb="175" eb="176">
      <t>ヒ</t>
    </rPh>
    <rPh sb="177" eb="179">
      <t>ケンスウ</t>
    </rPh>
    <rPh sb="180" eb="182">
      <t>ゾウカ</t>
    </rPh>
    <phoneticPr fontId="4"/>
  </si>
  <si>
    <t>収益的収支比率は、微減となっている。これは、総費用と地方債償還金が多少減少しているが、それ以上に総収益が減少したためで,営業外収益つまり他会計繰入金（一般会計繰入金）が例年より大幅に減少したためである。
経費回収率は、平均値よりも若干低い水準にあり、平成29年度より多少改善しているが、使用料収入が多少増加し汚水処理費が前年度より減少したためである。修繕費が増加しなければ平均値に近い数字を維持できると推測される。
汚水処理原価が昨年度及び平均値よりも大幅に増加したのは、有収水量の算定方法を見直ししたためだが、平均よりも大幅に高額になっているのは、修繕費が地震前に比べて増加していることと、事業地域が山間部で維持管理費が高額であるためと推測される。</t>
    <rPh sb="0" eb="3">
      <t>シュウエキテキ</t>
    </rPh>
    <rPh sb="3" eb="5">
      <t>シュウシ</t>
    </rPh>
    <rPh sb="5" eb="7">
      <t>ヒリツ</t>
    </rPh>
    <rPh sb="22" eb="23">
      <t>ソウ</t>
    </rPh>
    <rPh sb="23" eb="25">
      <t>ヒヨウ</t>
    </rPh>
    <rPh sb="26" eb="29">
      <t>チホウサイ</t>
    </rPh>
    <rPh sb="29" eb="32">
      <t>ショウカンキン</t>
    </rPh>
    <rPh sb="33" eb="35">
      <t>タショウ</t>
    </rPh>
    <rPh sb="35" eb="37">
      <t>ゲンショウ</t>
    </rPh>
    <rPh sb="45" eb="47">
      <t>イジョウ</t>
    </rPh>
    <rPh sb="48" eb="51">
      <t>ソウシュウエキ</t>
    </rPh>
    <rPh sb="52" eb="54">
      <t>ゲンショウ</t>
    </rPh>
    <rPh sb="60" eb="63">
      <t>エイギョウガイ</t>
    </rPh>
    <rPh sb="63" eb="65">
      <t>シュウエキ</t>
    </rPh>
    <rPh sb="68" eb="69">
      <t>タ</t>
    </rPh>
    <rPh sb="69" eb="71">
      <t>カイケイ</t>
    </rPh>
    <rPh sb="71" eb="73">
      <t>クリイレ</t>
    </rPh>
    <rPh sb="73" eb="74">
      <t>キン</t>
    </rPh>
    <rPh sb="75" eb="77">
      <t>イッパン</t>
    </rPh>
    <rPh sb="77" eb="79">
      <t>カイケイ</t>
    </rPh>
    <rPh sb="79" eb="81">
      <t>クリイレ</t>
    </rPh>
    <rPh sb="81" eb="82">
      <t>キン</t>
    </rPh>
    <rPh sb="84" eb="86">
      <t>レイネン</t>
    </rPh>
    <rPh sb="88" eb="90">
      <t>オオハバ</t>
    </rPh>
    <rPh sb="91" eb="93">
      <t>ゲンショウ</t>
    </rPh>
    <rPh sb="102" eb="104">
      <t>ケイヒ</t>
    </rPh>
    <rPh sb="104" eb="107">
      <t>カイシュウリツ</t>
    </rPh>
    <rPh sb="109" eb="112">
      <t>ヘイキンチ</t>
    </rPh>
    <rPh sb="115" eb="117">
      <t>ジャッカン</t>
    </rPh>
    <rPh sb="117" eb="118">
      <t>ヒク</t>
    </rPh>
    <rPh sb="119" eb="121">
      <t>スイジュン</t>
    </rPh>
    <rPh sb="125" eb="127">
      <t>ヘイセイ</t>
    </rPh>
    <rPh sb="129" eb="131">
      <t>ネンド</t>
    </rPh>
    <rPh sb="133" eb="135">
      <t>タショウ</t>
    </rPh>
    <rPh sb="135" eb="137">
      <t>カイゼン</t>
    </rPh>
    <rPh sb="143" eb="146">
      <t>シヨウリョウ</t>
    </rPh>
    <rPh sb="146" eb="148">
      <t>シュウニュウ</t>
    </rPh>
    <rPh sb="149" eb="151">
      <t>タショウ</t>
    </rPh>
    <rPh sb="151" eb="153">
      <t>ゾウカ</t>
    </rPh>
    <rPh sb="154" eb="156">
      <t>オスイ</t>
    </rPh>
    <rPh sb="156" eb="158">
      <t>ショリ</t>
    </rPh>
    <rPh sb="158" eb="159">
      <t>ヒ</t>
    </rPh>
    <rPh sb="160" eb="163">
      <t>ゼンネンド</t>
    </rPh>
    <rPh sb="165" eb="167">
      <t>ゲンショウ</t>
    </rPh>
    <rPh sb="175" eb="178">
      <t>シュウゼンヒ</t>
    </rPh>
    <rPh sb="179" eb="181">
      <t>ゾウカ</t>
    </rPh>
    <rPh sb="186" eb="189">
      <t>ヘイキンチ</t>
    </rPh>
    <rPh sb="190" eb="191">
      <t>チカ</t>
    </rPh>
    <rPh sb="192" eb="194">
      <t>スウジ</t>
    </rPh>
    <rPh sb="195" eb="197">
      <t>イジ</t>
    </rPh>
    <rPh sb="201" eb="203">
      <t>スイソク</t>
    </rPh>
    <rPh sb="208" eb="210">
      <t>オスイ</t>
    </rPh>
    <rPh sb="210" eb="212">
      <t>ショリ</t>
    </rPh>
    <rPh sb="212" eb="214">
      <t>ゲンカ</t>
    </rPh>
    <rPh sb="215" eb="218">
      <t>サクネンド</t>
    </rPh>
    <rPh sb="218" eb="219">
      <t>オヨ</t>
    </rPh>
    <rPh sb="220" eb="223">
      <t>ヘイキンチ</t>
    </rPh>
    <rPh sb="226" eb="228">
      <t>オオハバ</t>
    </rPh>
    <rPh sb="229" eb="231">
      <t>ゾウカ</t>
    </rPh>
    <rPh sb="256" eb="258">
      <t>ヘイキン</t>
    </rPh>
    <rPh sb="261" eb="263">
      <t>オオハバ</t>
    </rPh>
    <rPh sb="264" eb="266">
      <t>コウガク</t>
    </rPh>
    <rPh sb="275" eb="278">
      <t>シュウゼンヒ</t>
    </rPh>
    <rPh sb="279" eb="281">
      <t>ジシン</t>
    </rPh>
    <rPh sb="281" eb="282">
      <t>マエ</t>
    </rPh>
    <rPh sb="283" eb="284">
      <t>クラ</t>
    </rPh>
    <rPh sb="286" eb="288">
      <t>ゾウカ</t>
    </rPh>
    <rPh sb="296" eb="298">
      <t>ジギョウ</t>
    </rPh>
    <rPh sb="298" eb="300">
      <t>チイキ</t>
    </rPh>
    <rPh sb="301" eb="304">
      <t>サンカンブ</t>
    </rPh>
    <rPh sb="305" eb="307">
      <t>イジ</t>
    </rPh>
    <rPh sb="307" eb="310">
      <t>カンリヒ</t>
    </rPh>
    <rPh sb="311" eb="313">
      <t>コウガク</t>
    </rPh>
    <rPh sb="319" eb="321">
      <t>スイソク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</si>
</sst>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1B5-45F5-A0B5-0403BDB9C689}"/>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81B5-45F5-A0B5-0403BDB9C689}"/>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0CF-497A-B9AF-9847865470B3}"/>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59.08</c:v>
                </c:pt>
                <c:pt idx="1">
                  <c:v>58.25</c:v>
                </c:pt>
                <c:pt idx="2">
                  <c:v>61.55</c:v>
                </c:pt>
                <c:pt idx="3">
                  <c:v>57.22</c:v>
                </c:pt>
                <c:pt idx="4">
                  <c:v>54.93</c:v>
                </c:pt>
              </c:numCache>
            </c:numRef>
          </c:val>
          <c:smooth val="0"/>
          <c:extLst>
            <c:ext xmlns:c16="http://schemas.microsoft.com/office/drawing/2014/chart" uri="{C3380CC4-5D6E-409C-BE32-E72D297353CC}">
              <c16:uniqueId val="{00000001-80CF-497A-B9AF-9847865470B3}"/>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BE50-47BA-B300-4D0C6A477F1D}"/>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77.12</c:v>
                </c:pt>
                <c:pt idx="1">
                  <c:v>68.150000000000006</c:v>
                </c:pt>
                <c:pt idx="2">
                  <c:v>67.489999999999995</c:v>
                </c:pt>
                <c:pt idx="3">
                  <c:v>67.290000000000006</c:v>
                </c:pt>
                <c:pt idx="4">
                  <c:v>65.569999999999993</c:v>
                </c:pt>
              </c:numCache>
            </c:numRef>
          </c:val>
          <c:smooth val="0"/>
          <c:extLst>
            <c:ext xmlns:c16="http://schemas.microsoft.com/office/drawing/2014/chart" uri="{C3380CC4-5D6E-409C-BE32-E72D297353CC}">
              <c16:uniqueId val="{00000001-BE50-47BA-B300-4D0C6A477F1D}"/>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99.04</c:v>
                </c:pt>
                <c:pt idx="1">
                  <c:v>107.75</c:v>
                </c:pt>
                <c:pt idx="2">
                  <c:v>96.89</c:v>
                </c:pt>
                <c:pt idx="3">
                  <c:v>99.03</c:v>
                </c:pt>
                <c:pt idx="4">
                  <c:v>97.04</c:v>
                </c:pt>
              </c:numCache>
            </c:numRef>
          </c:val>
          <c:extLst>
            <c:ext xmlns:c16="http://schemas.microsoft.com/office/drawing/2014/chart" uri="{C3380CC4-5D6E-409C-BE32-E72D297353CC}">
              <c16:uniqueId val="{00000000-86B1-4D23-A016-E51133D4D81D}"/>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6B1-4D23-A016-E51133D4D81D}"/>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729-48F9-8911-AC73693F81D6}"/>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729-48F9-8911-AC73693F81D6}"/>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294-419A-91B7-2FA1BA9FFBE6}"/>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294-419A-91B7-2FA1BA9FFBE6}"/>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4E5-4969-8107-690F913A3103}"/>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4E5-4969-8107-690F913A3103}"/>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C0F-4C27-B088-C8DE6216135E}"/>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C0F-4C27-B088-C8DE6216135E}"/>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0</c:v>
                </c:pt>
                <c:pt idx="2" formatCode="#,##0.00;&quot;△&quot;#,##0.00;&quot;-&quot;">
                  <c:v>1093.73</c:v>
                </c:pt>
                <c:pt idx="3" formatCode="#,##0.00;&quot;△&quot;#,##0.00;&quot;-&quot;">
                  <c:v>940.22</c:v>
                </c:pt>
                <c:pt idx="4" formatCode="#,##0.00;&quot;△&quot;#,##0.00;&quot;-&quot;">
                  <c:v>828.29</c:v>
                </c:pt>
              </c:numCache>
            </c:numRef>
          </c:val>
          <c:extLst>
            <c:ext xmlns:c16="http://schemas.microsoft.com/office/drawing/2014/chart" uri="{C3380CC4-5D6E-409C-BE32-E72D297353CC}">
              <c16:uniqueId val="{00000000-DF8E-4767-A427-FF5C06EFAC87}"/>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416.91</c:v>
                </c:pt>
                <c:pt idx="1">
                  <c:v>392.19</c:v>
                </c:pt>
                <c:pt idx="2">
                  <c:v>413.5</c:v>
                </c:pt>
                <c:pt idx="3">
                  <c:v>407.42</c:v>
                </c:pt>
                <c:pt idx="4">
                  <c:v>386.46</c:v>
                </c:pt>
              </c:numCache>
            </c:numRef>
          </c:val>
          <c:smooth val="0"/>
          <c:extLst>
            <c:ext xmlns:c16="http://schemas.microsoft.com/office/drawing/2014/chart" uri="{C3380CC4-5D6E-409C-BE32-E72D297353CC}">
              <c16:uniqueId val="{00000001-DF8E-4767-A427-FF5C06EFAC87}"/>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44.7</c:v>
                </c:pt>
                <c:pt idx="1">
                  <c:v>49.12</c:v>
                </c:pt>
                <c:pt idx="2">
                  <c:v>31.37</c:v>
                </c:pt>
                <c:pt idx="3">
                  <c:v>45.29</c:v>
                </c:pt>
                <c:pt idx="4">
                  <c:v>52.87</c:v>
                </c:pt>
              </c:numCache>
            </c:numRef>
          </c:val>
          <c:extLst>
            <c:ext xmlns:c16="http://schemas.microsoft.com/office/drawing/2014/chart" uri="{C3380CC4-5D6E-409C-BE32-E72D297353CC}">
              <c16:uniqueId val="{00000000-1C6F-451C-84BD-F0E197C4B174}"/>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57.93</c:v>
                </c:pt>
                <c:pt idx="1">
                  <c:v>57.03</c:v>
                </c:pt>
                <c:pt idx="2">
                  <c:v>55.84</c:v>
                </c:pt>
                <c:pt idx="3">
                  <c:v>57.08</c:v>
                </c:pt>
                <c:pt idx="4">
                  <c:v>55.85</c:v>
                </c:pt>
              </c:numCache>
            </c:numRef>
          </c:val>
          <c:smooth val="0"/>
          <c:extLst>
            <c:ext xmlns:c16="http://schemas.microsoft.com/office/drawing/2014/chart" uri="{C3380CC4-5D6E-409C-BE32-E72D297353CC}">
              <c16:uniqueId val="{00000001-1C6F-451C-84BD-F0E197C4B174}"/>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256.04000000000002</c:v>
                </c:pt>
                <c:pt idx="1">
                  <c:v>232.94</c:v>
                </c:pt>
                <c:pt idx="2">
                  <c:v>307.75</c:v>
                </c:pt>
                <c:pt idx="3">
                  <c:v>236.76</c:v>
                </c:pt>
                <c:pt idx="4">
                  <c:v>613.37</c:v>
                </c:pt>
              </c:numCache>
            </c:numRef>
          </c:val>
          <c:extLst>
            <c:ext xmlns:c16="http://schemas.microsoft.com/office/drawing/2014/chart" uri="{C3380CC4-5D6E-409C-BE32-E72D297353CC}">
              <c16:uniqueId val="{00000000-4ACE-4F1D-8F51-0566C4518E3D}"/>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276.93</c:v>
                </c:pt>
                <c:pt idx="1">
                  <c:v>283.73</c:v>
                </c:pt>
                <c:pt idx="2">
                  <c:v>287.57</c:v>
                </c:pt>
                <c:pt idx="3">
                  <c:v>286.86</c:v>
                </c:pt>
                <c:pt idx="4">
                  <c:v>287.91000000000003</c:v>
                </c:pt>
              </c:numCache>
            </c:numRef>
          </c:val>
          <c:smooth val="0"/>
          <c:extLst>
            <c:ext xmlns:c16="http://schemas.microsoft.com/office/drawing/2014/chart" uri="{C3380CC4-5D6E-409C-BE32-E72D297353CC}">
              <c16:uniqueId val="{00000001-4ACE-4F1D-8F51-0566C4518E3D}"/>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【325.02】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【270.94】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U10" zoomScale="90" zoomScaleNormal="90" workbookViewId="0">
      <selection activeCell="CA16" sqref="CA16"/>
    </sheetView>
  </sheetViews>
  <sheetFormatPr defaultColWidth="2.5703125" defaultRowHeight="13.5" x14ac:dyDescent="0.15"/>
  <cols>
    <col min="1" max="1" width="2.5703125" customWidth="1"/>
    <col min="2" max="62" width="3.7109375" customWidth="1"/>
    <col min="64" max="78" width="3.140625" customWidth="1"/>
    <col min="79" max="79" width="4.42578125" bestFit="1" customWidth="1"/>
    <col min="81" max="82" width="4.4257812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熊本県　南阿蘇村</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特定地域生活排水処理</v>
      </c>
      <c r="Q8" s="48"/>
      <c r="R8" s="48"/>
      <c r="S8" s="48"/>
      <c r="T8" s="48"/>
      <c r="U8" s="48"/>
      <c r="V8" s="48"/>
      <c r="W8" s="48" t="str">
        <f>データ!L6</f>
        <v>K3</v>
      </c>
      <c r="X8" s="48"/>
      <c r="Y8" s="48"/>
      <c r="Z8" s="48"/>
      <c r="AA8" s="48"/>
      <c r="AB8" s="48"/>
      <c r="AC8" s="48"/>
      <c r="AD8" s="49" t="str">
        <f>データ!$M$6</f>
        <v>非設置</v>
      </c>
      <c r="AE8" s="49"/>
      <c r="AF8" s="49"/>
      <c r="AG8" s="49"/>
      <c r="AH8" s="49"/>
      <c r="AI8" s="49"/>
      <c r="AJ8" s="49"/>
      <c r="AK8" s="3"/>
      <c r="AL8" s="50">
        <f>データ!S6</f>
        <v>10619</v>
      </c>
      <c r="AM8" s="50"/>
      <c r="AN8" s="50"/>
      <c r="AO8" s="50"/>
      <c r="AP8" s="50"/>
      <c r="AQ8" s="50"/>
      <c r="AR8" s="50"/>
      <c r="AS8" s="50"/>
      <c r="AT8" s="45">
        <f>データ!T6</f>
        <v>137.32</v>
      </c>
      <c r="AU8" s="45"/>
      <c r="AV8" s="45"/>
      <c r="AW8" s="45"/>
      <c r="AX8" s="45"/>
      <c r="AY8" s="45"/>
      <c r="AZ8" s="45"/>
      <c r="BA8" s="45"/>
      <c r="BB8" s="45">
        <f>データ!U6</f>
        <v>77.33</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9.57</v>
      </c>
      <c r="Q10" s="45"/>
      <c r="R10" s="45"/>
      <c r="S10" s="45"/>
      <c r="T10" s="45"/>
      <c r="U10" s="45"/>
      <c r="V10" s="45"/>
      <c r="W10" s="45">
        <f>データ!Q6</f>
        <v>100</v>
      </c>
      <c r="X10" s="45"/>
      <c r="Y10" s="45"/>
      <c r="Z10" s="45"/>
      <c r="AA10" s="45"/>
      <c r="AB10" s="45"/>
      <c r="AC10" s="45"/>
      <c r="AD10" s="50">
        <f>データ!R6</f>
        <v>4320</v>
      </c>
      <c r="AE10" s="50"/>
      <c r="AF10" s="50"/>
      <c r="AG10" s="50"/>
      <c r="AH10" s="50"/>
      <c r="AI10" s="50"/>
      <c r="AJ10" s="50"/>
      <c r="AK10" s="2"/>
      <c r="AL10" s="50">
        <f>データ!V6</f>
        <v>1006</v>
      </c>
      <c r="AM10" s="50"/>
      <c r="AN10" s="50"/>
      <c r="AO10" s="50"/>
      <c r="AP10" s="50"/>
      <c r="AQ10" s="50"/>
      <c r="AR10" s="50"/>
      <c r="AS10" s="50"/>
      <c r="AT10" s="45">
        <f>データ!W6</f>
        <v>127.5</v>
      </c>
      <c r="AU10" s="45"/>
      <c r="AV10" s="45"/>
      <c r="AW10" s="45"/>
      <c r="AX10" s="45"/>
      <c r="AY10" s="45"/>
      <c r="AZ10" s="45"/>
      <c r="BA10" s="45"/>
      <c r="BB10" s="45">
        <f>データ!X6</f>
        <v>7.89</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112</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111</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110</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【325.02】</v>
      </c>
      <c r="I86" s="26" t="str">
        <f>データ!CA6</f>
        <v>【60.61】</v>
      </c>
      <c r="J86" s="26" t="str">
        <f>データ!CL6</f>
        <v>【270.94】</v>
      </c>
      <c r="K86" s="26" t="str">
        <f>データ!CW6</f>
        <v>【57.80】</v>
      </c>
      <c r="L86" s="26" t="str">
        <f>データ!DH6</f>
        <v>【78.90】</v>
      </c>
      <c r="M86" s="26" t="s">
        <v>43</v>
      </c>
      <c r="N86" s="26" t="s">
        <v>43</v>
      </c>
      <c r="O86" s="26" t="str">
        <f>データ!EO6</f>
        <v>【-】</v>
      </c>
    </row>
  </sheetData>
  <sheetProtection algorithmName="SHA-512" hashValue="JrpumkpwgkwnW3udQkLaThfaSUQGW2eFSl+FuiUBqTOhSkIK8PJY7HNpoE7a0PzFsFgHUZ9acbQwAQVe/v/U/Q==" saltValue="+M0bBE/KJPIh5+Z5DpvgU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5546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76" t="s">
        <v>53</v>
      </c>
      <c r="I3" s="77"/>
      <c r="J3" s="77"/>
      <c r="K3" s="77"/>
      <c r="L3" s="77"/>
      <c r="M3" s="77"/>
      <c r="N3" s="77"/>
      <c r="O3" s="77"/>
      <c r="P3" s="77"/>
      <c r="Q3" s="77"/>
      <c r="R3" s="77"/>
      <c r="S3" s="77"/>
      <c r="T3" s="77"/>
      <c r="U3" s="77"/>
      <c r="V3" s="77"/>
      <c r="W3" s="77"/>
      <c r="X3" s="78"/>
      <c r="Y3" s="82" t="s">
        <v>54</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55</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56</v>
      </c>
      <c r="B4" s="30"/>
      <c r="C4" s="30"/>
      <c r="D4" s="30"/>
      <c r="E4" s="30"/>
      <c r="F4" s="30"/>
      <c r="G4" s="30"/>
      <c r="H4" s="79"/>
      <c r="I4" s="80"/>
      <c r="J4" s="80"/>
      <c r="K4" s="80"/>
      <c r="L4" s="80"/>
      <c r="M4" s="80"/>
      <c r="N4" s="80"/>
      <c r="O4" s="80"/>
      <c r="P4" s="80"/>
      <c r="Q4" s="80"/>
      <c r="R4" s="80"/>
      <c r="S4" s="80"/>
      <c r="T4" s="80"/>
      <c r="U4" s="80"/>
      <c r="V4" s="80"/>
      <c r="W4" s="80"/>
      <c r="X4" s="81"/>
      <c r="Y4" s="75" t="s">
        <v>57</v>
      </c>
      <c r="Z4" s="75"/>
      <c r="AA4" s="75"/>
      <c r="AB4" s="75"/>
      <c r="AC4" s="75"/>
      <c r="AD4" s="75"/>
      <c r="AE4" s="75"/>
      <c r="AF4" s="75"/>
      <c r="AG4" s="75"/>
      <c r="AH4" s="75"/>
      <c r="AI4" s="75"/>
      <c r="AJ4" s="75" t="s">
        <v>58</v>
      </c>
      <c r="AK4" s="75"/>
      <c r="AL4" s="75"/>
      <c r="AM4" s="75"/>
      <c r="AN4" s="75"/>
      <c r="AO4" s="75"/>
      <c r="AP4" s="75"/>
      <c r="AQ4" s="75"/>
      <c r="AR4" s="75"/>
      <c r="AS4" s="75"/>
      <c r="AT4" s="75"/>
      <c r="AU4" s="75" t="s">
        <v>59</v>
      </c>
      <c r="AV4" s="75"/>
      <c r="AW4" s="75"/>
      <c r="AX4" s="75"/>
      <c r="AY4" s="75"/>
      <c r="AZ4" s="75"/>
      <c r="BA4" s="75"/>
      <c r="BB4" s="75"/>
      <c r="BC4" s="75"/>
      <c r="BD4" s="75"/>
      <c r="BE4" s="75"/>
      <c r="BF4" s="75" t="s">
        <v>60</v>
      </c>
      <c r="BG4" s="75"/>
      <c r="BH4" s="75"/>
      <c r="BI4" s="75"/>
      <c r="BJ4" s="75"/>
      <c r="BK4" s="75"/>
      <c r="BL4" s="75"/>
      <c r="BM4" s="75"/>
      <c r="BN4" s="75"/>
      <c r="BO4" s="75"/>
      <c r="BP4" s="75"/>
      <c r="BQ4" s="75" t="s">
        <v>61</v>
      </c>
      <c r="BR4" s="75"/>
      <c r="BS4" s="75"/>
      <c r="BT4" s="75"/>
      <c r="BU4" s="75"/>
      <c r="BV4" s="75"/>
      <c r="BW4" s="75"/>
      <c r="BX4" s="75"/>
      <c r="BY4" s="75"/>
      <c r="BZ4" s="75"/>
      <c r="CA4" s="75"/>
      <c r="CB4" s="75" t="s">
        <v>62</v>
      </c>
      <c r="CC4" s="75"/>
      <c r="CD4" s="75"/>
      <c r="CE4" s="75"/>
      <c r="CF4" s="75"/>
      <c r="CG4" s="75"/>
      <c r="CH4" s="75"/>
      <c r="CI4" s="75"/>
      <c r="CJ4" s="75"/>
      <c r="CK4" s="75"/>
      <c r="CL4" s="75"/>
      <c r="CM4" s="75" t="s">
        <v>63</v>
      </c>
      <c r="CN4" s="75"/>
      <c r="CO4" s="75"/>
      <c r="CP4" s="75"/>
      <c r="CQ4" s="75"/>
      <c r="CR4" s="75"/>
      <c r="CS4" s="75"/>
      <c r="CT4" s="75"/>
      <c r="CU4" s="75"/>
      <c r="CV4" s="75"/>
      <c r="CW4" s="75"/>
      <c r="CX4" s="75" t="s">
        <v>64</v>
      </c>
      <c r="CY4" s="75"/>
      <c r="CZ4" s="75"/>
      <c r="DA4" s="75"/>
      <c r="DB4" s="75"/>
      <c r="DC4" s="75"/>
      <c r="DD4" s="75"/>
      <c r="DE4" s="75"/>
      <c r="DF4" s="75"/>
      <c r="DG4" s="75"/>
      <c r="DH4" s="75"/>
      <c r="DI4" s="75" t="s">
        <v>65</v>
      </c>
      <c r="DJ4" s="75"/>
      <c r="DK4" s="75"/>
      <c r="DL4" s="75"/>
      <c r="DM4" s="75"/>
      <c r="DN4" s="75"/>
      <c r="DO4" s="75"/>
      <c r="DP4" s="75"/>
      <c r="DQ4" s="75"/>
      <c r="DR4" s="75"/>
      <c r="DS4" s="75"/>
      <c r="DT4" s="75" t="s">
        <v>66</v>
      </c>
      <c r="DU4" s="75"/>
      <c r="DV4" s="75"/>
      <c r="DW4" s="75"/>
      <c r="DX4" s="75"/>
      <c r="DY4" s="75"/>
      <c r="DZ4" s="75"/>
      <c r="EA4" s="75"/>
      <c r="EB4" s="75"/>
      <c r="EC4" s="75"/>
      <c r="ED4" s="75"/>
      <c r="EE4" s="75" t="s">
        <v>67</v>
      </c>
      <c r="EF4" s="75"/>
      <c r="EG4" s="75"/>
      <c r="EH4" s="75"/>
      <c r="EI4" s="75"/>
      <c r="EJ4" s="75"/>
      <c r="EK4" s="75"/>
      <c r="EL4" s="75"/>
      <c r="EM4" s="75"/>
      <c r="EN4" s="75"/>
      <c r="EO4" s="75"/>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2018</v>
      </c>
      <c r="C6" s="33">
        <f t="shared" ref="C6:X6" si="3">C7</f>
        <v>434337</v>
      </c>
      <c r="D6" s="33">
        <f t="shared" si="3"/>
        <v>47</v>
      </c>
      <c r="E6" s="33">
        <f t="shared" si="3"/>
        <v>18</v>
      </c>
      <c r="F6" s="33">
        <f t="shared" si="3"/>
        <v>0</v>
      </c>
      <c r="G6" s="33">
        <f t="shared" si="3"/>
        <v>0</v>
      </c>
      <c r="H6" s="33" t="str">
        <f t="shared" si="3"/>
        <v>熊本県　南阿蘇村</v>
      </c>
      <c r="I6" s="33" t="str">
        <f t="shared" si="3"/>
        <v>法非適用</v>
      </c>
      <c r="J6" s="33" t="str">
        <f t="shared" si="3"/>
        <v>下水道事業</v>
      </c>
      <c r="K6" s="33" t="str">
        <f t="shared" si="3"/>
        <v>特定地域生活排水処理</v>
      </c>
      <c r="L6" s="33" t="str">
        <f t="shared" si="3"/>
        <v>K3</v>
      </c>
      <c r="M6" s="33" t="str">
        <f t="shared" si="3"/>
        <v>非設置</v>
      </c>
      <c r="N6" s="34" t="str">
        <f t="shared" si="3"/>
        <v>-</v>
      </c>
      <c r="O6" s="34" t="str">
        <f t="shared" si="3"/>
        <v>該当数値なし</v>
      </c>
      <c r="P6" s="34">
        <f t="shared" si="3"/>
        <v>9.57</v>
      </c>
      <c r="Q6" s="34">
        <f t="shared" si="3"/>
        <v>100</v>
      </c>
      <c r="R6" s="34">
        <f t="shared" si="3"/>
        <v>4320</v>
      </c>
      <c r="S6" s="34">
        <f t="shared" si="3"/>
        <v>10619</v>
      </c>
      <c r="T6" s="34">
        <f t="shared" si="3"/>
        <v>137.32</v>
      </c>
      <c r="U6" s="34">
        <f t="shared" si="3"/>
        <v>77.33</v>
      </c>
      <c r="V6" s="34">
        <f t="shared" si="3"/>
        <v>1006</v>
      </c>
      <c r="W6" s="34">
        <f t="shared" si="3"/>
        <v>127.5</v>
      </c>
      <c r="X6" s="34">
        <f t="shared" si="3"/>
        <v>7.89</v>
      </c>
      <c r="Y6" s="35">
        <f>IF(Y7="",NA(),Y7)</f>
        <v>99.04</v>
      </c>
      <c r="Z6" s="35">
        <f t="shared" ref="Z6:AH6" si="4">IF(Z7="",NA(),Z7)</f>
        <v>107.75</v>
      </c>
      <c r="AA6" s="35">
        <f t="shared" si="4"/>
        <v>96.89</v>
      </c>
      <c r="AB6" s="35">
        <f t="shared" si="4"/>
        <v>99.03</v>
      </c>
      <c r="AC6" s="35">
        <f t="shared" si="4"/>
        <v>97.04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5">
        <f t="shared" si="7"/>
        <v>1093.73</v>
      </c>
      <c r="BI6" s="35">
        <f t="shared" si="7"/>
        <v>940.22</v>
      </c>
      <c r="BJ6" s="35">
        <f t="shared" si="7"/>
        <v>828.29</v>
      </c>
      <c r="BK6" s="35">
        <f t="shared" si="7"/>
        <v>416.91</v>
      </c>
      <c r="BL6" s="35">
        <f t="shared" si="7"/>
        <v>392.19</v>
      </c>
      <c r="BM6" s="35">
        <f t="shared" si="7"/>
        <v>413.5</v>
      </c>
      <c r="BN6" s="35">
        <f t="shared" si="7"/>
        <v>407.42</v>
      </c>
      <c r="BO6" s="35">
        <f t="shared" si="7"/>
        <v>386.46</v>
      </c>
      <c r="BP6" s="34" t="str">
        <f>IF(BP7="","",IF(BP7="-","【-】","【"&amp;SUBSTITUTE(TEXT(BP7,"#,##0.00"),"-","△")&amp;"】"))</f>
        <v>【325.02】</v>
      </c>
      <c r="BQ6" s="35">
        <f>IF(BQ7="",NA(),BQ7)</f>
        <v>44.7</v>
      </c>
      <c r="BR6" s="35">
        <f t="shared" ref="BR6:BZ6" si="8">IF(BR7="",NA(),BR7)</f>
        <v>49.12</v>
      </c>
      <c r="BS6" s="35">
        <f t="shared" si="8"/>
        <v>31.37</v>
      </c>
      <c r="BT6" s="35">
        <f t="shared" si="8"/>
        <v>45.29</v>
      </c>
      <c r="BU6" s="35">
        <f t="shared" si="8"/>
        <v>52.87</v>
      </c>
      <c r="BV6" s="35">
        <f t="shared" si="8"/>
        <v>57.93</v>
      </c>
      <c r="BW6" s="35">
        <f t="shared" si="8"/>
        <v>57.03</v>
      </c>
      <c r="BX6" s="35">
        <f t="shared" si="8"/>
        <v>55.84</v>
      </c>
      <c r="BY6" s="35">
        <f t="shared" si="8"/>
        <v>57.08</v>
      </c>
      <c r="BZ6" s="35">
        <f t="shared" si="8"/>
        <v>55.85</v>
      </c>
      <c r="CA6" s="34" t="str">
        <f>IF(CA7="","",IF(CA7="-","【-】","【"&amp;SUBSTITUTE(TEXT(CA7,"#,##0.00"),"-","△")&amp;"】"))</f>
        <v>【60.61】</v>
      </c>
      <c r="CB6" s="35">
        <f>IF(CB7="",NA(),CB7)</f>
        <v>256.04000000000002</v>
      </c>
      <c r="CC6" s="35">
        <f t="shared" ref="CC6:CK6" si="9">IF(CC7="",NA(),CC7)</f>
        <v>232.94</v>
      </c>
      <c r="CD6" s="35">
        <f t="shared" si="9"/>
        <v>307.75</v>
      </c>
      <c r="CE6" s="35">
        <f t="shared" si="9"/>
        <v>236.76</v>
      </c>
      <c r="CF6" s="35">
        <f t="shared" si="9"/>
        <v>613.37</v>
      </c>
      <c r="CG6" s="35">
        <f t="shared" si="9"/>
        <v>276.93</v>
      </c>
      <c r="CH6" s="35">
        <f t="shared" si="9"/>
        <v>283.73</v>
      </c>
      <c r="CI6" s="35">
        <f t="shared" si="9"/>
        <v>287.57</v>
      </c>
      <c r="CJ6" s="35">
        <f t="shared" si="9"/>
        <v>286.86</v>
      </c>
      <c r="CK6" s="35">
        <f t="shared" si="9"/>
        <v>287.91000000000003</v>
      </c>
      <c r="CL6" s="34" t="str">
        <f>IF(CL7="","",IF(CL7="-","【-】","【"&amp;SUBSTITUTE(TEXT(CL7,"#,##0.00"),"-","△")&amp;"】"))</f>
        <v>【270.94】</v>
      </c>
      <c r="CM6" s="35" t="str">
        <f>IF(CM7="",NA(),CM7)</f>
        <v>-</v>
      </c>
      <c r="CN6" s="35" t="str">
        <f t="shared" ref="CN6:CV6" si="10">IF(CN7="",NA(),CN7)</f>
        <v>-</v>
      </c>
      <c r="CO6" s="35" t="str">
        <f t="shared" si="10"/>
        <v>-</v>
      </c>
      <c r="CP6" s="35" t="str">
        <f t="shared" si="10"/>
        <v>-</v>
      </c>
      <c r="CQ6" s="35" t="str">
        <f t="shared" si="10"/>
        <v>-</v>
      </c>
      <c r="CR6" s="35">
        <f t="shared" si="10"/>
        <v>59.08</v>
      </c>
      <c r="CS6" s="35">
        <f t="shared" si="10"/>
        <v>58.25</v>
      </c>
      <c r="CT6" s="35">
        <f t="shared" si="10"/>
        <v>61.55</v>
      </c>
      <c r="CU6" s="35">
        <f t="shared" si="10"/>
        <v>57.22</v>
      </c>
      <c r="CV6" s="35">
        <f t="shared" si="10"/>
        <v>54.93</v>
      </c>
      <c r="CW6" s="34" t="str">
        <f>IF(CW7="","",IF(CW7="-","【-】","【"&amp;SUBSTITUTE(TEXT(CW7,"#,##0.00"),"-","△")&amp;"】"))</f>
        <v>【57.80】</v>
      </c>
      <c r="CX6" s="35">
        <f>IF(CX7="",NA(),CX7)</f>
        <v>100</v>
      </c>
      <c r="CY6" s="35">
        <f t="shared" ref="CY6:DG6" si="11">IF(CY7="",NA(),CY7)</f>
        <v>100</v>
      </c>
      <c r="CZ6" s="35">
        <f t="shared" si="11"/>
        <v>100</v>
      </c>
      <c r="DA6" s="35">
        <f t="shared" si="11"/>
        <v>100</v>
      </c>
      <c r="DB6" s="35">
        <f t="shared" si="11"/>
        <v>100</v>
      </c>
      <c r="DC6" s="35">
        <f t="shared" si="11"/>
        <v>77.12</v>
      </c>
      <c r="DD6" s="35">
        <f t="shared" si="11"/>
        <v>68.150000000000006</v>
      </c>
      <c r="DE6" s="35">
        <f t="shared" si="11"/>
        <v>67.489999999999995</v>
      </c>
      <c r="DF6" s="35">
        <f t="shared" si="11"/>
        <v>67.290000000000006</v>
      </c>
      <c r="DG6" s="35">
        <f t="shared" si="11"/>
        <v>65.569999999999993</v>
      </c>
      <c r="DH6" s="34" t="str">
        <f>IF(DH7="","",IF(DH7="-","【-】","【"&amp;SUBSTITUTE(TEXT(DH7,"#,##0.00"),"-","△")&amp;"】"))</f>
        <v>【78.90】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15">
      <c r="A7" s="28"/>
      <c r="B7" s="37">
        <v>2018</v>
      </c>
      <c r="C7" s="37">
        <v>434337</v>
      </c>
      <c r="D7" s="37">
        <v>47</v>
      </c>
      <c r="E7" s="37">
        <v>18</v>
      </c>
      <c r="F7" s="37">
        <v>0</v>
      </c>
      <c r="G7" s="37">
        <v>0</v>
      </c>
      <c r="H7" s="37" t="s">
        <v>97</v>
      </c>
      <c r="I7" s="37" t="s">
        <v>98</v>
      </c>
      <c r="J7" s="37" t="s">
        <v>99</v>
      </c>
      <c r="K7" s="37" t="s">
        <v>100</v>
      </c>
      <c r="L7" s="37" t="s">
        <v>101</v>
      </c>
      <c r="M7" s="37" t="s">
        <v>102</v>
      </c>
      <c r="N7" s="38" t="s">
        <v>103</v>
      </c>
      <c r="O7" s="38" t="s">
        <v>104</v>
      </c>
      <c r="P7" s="38">
        <v>9.57</v>
      </c>
      <c r="Q7" s="38">
        <v>100</v>
      </c>
      <c r="R7" s="38">
        <v>4320</v>
      </c>
      <c r="S7" s="38">
        <v>10619</v>
      </c>
      <c r="T7" s="38">
        <v>137.32</v>
      </c>
      <c r="U7" s="38">
        <v>77.33</v>
      </c>
      <c r="V7" s="38">
        <v>1006</v>
      </c>
      <c r="W7" s="38">
        <v>127.5</v>
      </c>
      <c r="X7" s="38">
        <v>7.89</v>
      </c>
      <c r="Y7" s="38">
        <v>99.04</v>
      </c>
      <c r="Z7" s="38">
        <v>107.75</v>
      </c>
      <c r="AA7" s="38">
        <v>96.89</v>
      </c>
      <c r="AB7" s="38">
        <v>99.03</v>
      </c>
      <c r="AC7" s="38">
        <v>97.04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1093.73</v>
      </c>
      <c r="BI7" s="38">
        <v>940.22</v>
      </c>
      <c r="BJ7" s="38">
        <v>828.29</v>
      </c>
      <c r="BK7" s="38">
        <v>416.91</v>
      </c>
      <c r="BL7" s="38">
        <v>392.19</v>
      </c>
      <c r="BM7" s="38">
        <v>413.5</v>
      </c>
      <c r="BN7" s="38">
        <v>407.42</v>
      </c>
      <c r="BO7" s="38">
        <v>386.46</v>
      </c>
      <c r="BP7" s="38">
        <v>325.02</v>
      </c>
      <c r="BQ7" s="38">
        <v>44.7</v>
      </c>
      <c r="BR7" s="38">
        <v>49.12</v>
      </c>
      <c r="BS7" s="38">
        <v>31.37</v>
      </c>
      <c r="BT7" s="38">
        <v>45.29</v>
      </c>
      <c r="BU7" s="38">
        <v>52.87</v>
      </c>
      <c r="BV7" s="38">
        <v>57.93</v>
      </c>
      <c r="BW7" s="38">
        <v>57.03</v>
      </c>
      <c r="BX7" s="38">
        <v>55.84</v>
      </c>
      <c r="BY7" s="38">
        <v>57.08</v>
      </c>
      <c r="BZ7" s="38">
        <v>55.85</v>
      </c>
      <c r="CA7" s="38">
        <v>60.61</v>
      </c>
      <c r="CB7" s="38">
        <v>256.04000000000002</v>
      </c>
      <c r="CC7" s="38">
        <v>232.94</v>
      </c>
      <c r="CD7" s="38">
        <v>307.75</v>
      </c>
      <c r="CE7" s="38">
        <v>236.76</v>
      </c>
      <c r="CF7" s="38">
        <v>613.37</v>
      </c>
      <c r="CG7" s="38">
        <v>276.93</v>
      </c>
      <c r="CH7" s="38">
        <v>283.73</v>
      </c>
      <c r="CI7" s="38">
        <v>287.57</v>
      </c>
      <c r="CJ7" s="38">
        <v>286.86</v>
      </c>
      <c r="CK7" s="38">
        <v>287.91000000000003</v>
      </c>
      <c r="CL7" s="38">
        <v>270.94</v>
      </c>
      <c r="CM7" s="38" t="s">
        <v>103</v>
      </c>
      <c r="CN7" s="38" t="s">
        <v>103</v>
      </c>
      <c r="CO7" s="38" t="s">
        <v>103</v>
      </c>
      <c r="CP7" s="38" t="s">
        <v>103</v>
      </c>
      <c r="CQ7" s="38" t="s">
        <v>103</v>
      </c>
      <c r="CR7" s="38">
        <v>59.08</v>
      </c>
      <c r="CS7" s="38">
        <v>58.25</v>
      </c>
      <c r="CT7" s="38">
        <v>61.55</v>
      </c>
      <c r="CU7" s="38">
        <v>57.22</v>
      </c>
      <c r="CV7" s="38">
        <v>54.93</v>
      </c>
      <c r="CW7" s="38">
        <v>57.8</v>
      </c>
      <c r="CX7" s="38">
        <v>100</v>
      </c>
      <c r="CY7" s="38">
        <v>100</v>
      </c>
      <c r="CZ7" s="38">
        <v>100</v>
      </c>
      <c r="DA7" s="38">
        <v>100</v>
      </c>
      <c r="DB7" s="38">
        <v>100</v>
      </c>
      <c r="DC7" s="38">
        <v>77.12</v>
      </c>
      <c r="DD7" s="38">
        <v>68.150000000000006</v>
      </c>
      <c r="DE7" s="38">
        <v>67.489999999999995</v>
      </c>
      <c r="DF7" s="38">
        <v>67.290000000000006</v>
      </c>
      <c r="DG7" s="38">
        <v>65.569999999999993</v>
      </c>
      <c r="DH7" s="38">
        <v>78.900000000000006</v>
      </c>
      <c r="DI7" s="38"/>
      <c r="DJ7" s="38"/>
      <c r="DK7" s="38"/>
      <c r="DL7" s="38"/>
      <c r="DM7" s="38"/>
      <c r="DN7" s="38"/>
      <c r="DO7" s="38"/>
      <c r="DP7" s="38"/>
      <c r="DQ7" s="38"/>
      <c r="DR7" s="38"/>
      <c r="DS7" s="38"/>
      <c r="DT7" s="38"/>
      <c r="DU7" s="38"/>
      <c r="DV7" s="38"/>
      <c r="DW7" s="38"/>
      <c r="DX7" s="38"/>
      <c r="DY7" s="38"/>
      <c r="DZ7" s="38"/>
      <c r="EA7" s="38"/>
      <c r="EB7" s="38"/>
      <c r="EC7" s="38"/>
      <c r="ED7" s="38"/>
      <c r="EE7" s="38" t="s">
        <v>103</v>
      </c>
      <c r="EF7" s="38" t="s">
        <v>103</v>
      </c>
      <c r="EG7" s="38" t="s">
        <v>103</v>
      </c>
      <c r="EH7" s="38" t="s">
        <v>103</v>
      </c>
      <c r="EI7" s="38" t="s">
        <v>103</v>
      </c>
      <c r="EJ7" s="38" t="s">
        <v>103</v>
      </c>
      <c r="EK7" s="38" t="s">
        <v>103</v>
      </c>
      <c r="EL7" s="38" t="s">
        <v>103</v>
      </c>
      <c r="EM7" s="38" t="s">
        <v>103</v>
      </c>
      <c r="EN7" s="38" t="s">
        <v>103</v>
      </c>
      <c r="EO7" s="38" t="s">
        <v>103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kumamoto</cp:lastModifiedBy>
  <cp:lastPrinted>2020-01-29T01:01:07Z</cp:lastPrinted>
  <dcterms:created xsi:type="dcterms:W3CDTF">2019-12-05T05:30:32Z</dcterms:created>
  <dcterms:modified xsi:type="dcterms:W3CDTF">2020-02-12T06:23:42Z</dcterms:modified>
  <cp:category/>
</cp:coreProperties>
</file>