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経営比較分析\R1\17_南関町\下水道（法非適）\"/>
    </mc:Choice>
  </mc:AlternateContent>
  <xr:revisionPtr revIDLastSave="0" documentId="13_ncr:1_{5D334DE3-2936-47F8-AAA5-B3E149588746}" xr6:coauthVersionLast="36" xr6:coauthVersionMax="36" xr10:uidLastSave="{00000000-0000-0000-0000-000000000000}"/>
  <workbookProtection workbookAlgorithmName="SHA-512" workbookHashValue="v2eOaZ4Q+SBDXmi1Hq4OO2qSVAItEGAivMxuD/OIK7A/I/OQ9y8NH2yoVYw6Bp8/qk8IlTPuhxkfodl3I1+Ipw==" workbookSaltValue="9WxfwmxdKd/Dv7/sKQ+LiA==" workbookSpinCount="100000" lockStructure="1"/>
  <bookViews>
    <workbookView xWindow="0" yWindow="0" windowWidth="15345" windowHeight="43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<sst xmlns="http://schemas.openxmlformats.org/spreadsheetml/2006/main" count="239" uniqueCount="114">
  <si>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</si>
  <si>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</si>
  <si>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</si>
  <si>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</si>
  <si>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</si>
  <si>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</si>
  <si>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</si>
  <si>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</si>
  <si>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</si>
  <si>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</si>
  <si>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</si>
  <si>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</si>
  <si>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</si>
  <si>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</si>
  <si>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</si>
  <si>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</si>
  <si>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</si>
  <si>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</si>
  <si>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</si>
  <si>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</si>
  <si>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</si>
  <si>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</si>
  <si>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</si>
  <si>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</si>
  <si>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</si>
  <si>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</si>
  <si>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</si>
  <si>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</si>
  <si>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</si>
  <si>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</si>
  <si>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</si>
  <si>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</si>
  <si>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</si>
  <si>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</si>
  <si>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</si>
  <si>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</si>
  <si>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</si>
  <si>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</si>
  <si>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</si>
  <si>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</si>
  <si>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</si>
  <si>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</si>
  <si>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</si>
  <si>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</si>
  <si>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</si>
  <si>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</si>
  <si>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</si>
  <si>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</si>
  <si>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</si>
  <si>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</si>
  <si>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</si>
  <si>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</si>
  <si>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</si>
  <si>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</si>
  <si>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</si>
  <si>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</si>
  <si>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</si>
  <si>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</si>
  <si>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</si>
  <si>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</si>
  <si>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</si>
  <si>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</si>
  <si>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</si>
  <si>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</si>
  <si>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</si>
  <si>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</si>
  <si>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</si>
  <si>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</si>
  <si>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</si>
  <si>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</si>
  <si>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</si>
  <si>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</si>
  <si>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</si>
  <si>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</si>
  <si>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</si>
  <si>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</si>
  <si>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</si>
  <si>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</si>
  <si>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</si>
  <si>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</si>
  <si>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</si>
  <si>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</si>
  <si>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</si>
  <si>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</si>
  <si>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</si>
  <si>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</si>
  <si>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</si>
  <si>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</si>
  <si>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</si>
  <si>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</si>
  <si>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</si>
  <si>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</si>
  <si>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</si>
  <si>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</si>
  <si>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</si>
  <si>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</si>
  <si>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</si>
  <si>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</si>
  <si>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</si>
  <si>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</si>
  <si>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</si>
  <si>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</si>
  <si>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</si>
  <si>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</si>
  <si>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</si>
  <si>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</si>
  <si>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</si>
  <si>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</si>
  <si>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</si>
  <si>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</si>
  <si>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</si>
  <si>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老朽化については、保守点検業務を毎月行っており状態監視を行う。</t>
    <rPh sb="0" eb="3">
      <t>ロウキュウカ</t>
    </rPh>
    <rPh sb="9" eb="11">
      <t>ホシュ</t>
    </rPh>
    <rPh sb="11" eb="13">
      <t>テンケン</t>
    </rPh>
    <rPh sb="13" eb="15">
      <t>ギョウム</t>
    </rPh>
    <rPh sb="16" eb="18">
      <t>マイツキ</t>
    </rPh>
    <rPh sb="18" eb="19">
      <t>オコナ</t>
    </rPh>
    <rPh sb="23" eb="25">
      <t>ジョウタイ</t>
    </rPh>
    <rPh sb="25" eb="27">
      <t>カンシ</t>
    </rPh>
    <rPh sb="28" eb="29">
      <t>オコナ</t>
    </rPh>
    <phoneticPr fontId="4"/>
  </si>
  <si>
    <t xml:space="preserve">町事業として浄化槽設置基数を年間40基を目標とし、浄化槽普及により水洗化人口の普及率の向上を図る。
今後も事業を継続させ、浄化槽設置工事を計画している。
人口減少等に伴う使用料の減少も視野に入れ、整備や財政計画を検討し事業の継続に努める。
（今後の予定）
・浄化槽使用料金の改定
・維持管理費の見直し
・設置数の増加
</t>
    <rPh sb="0" eb="1">
      <t>マチ</t>
    </rPh>
    <rPh sb="1" eb="3">
      <t>ジギョウ</t>
    </rPh>
    <rPh sb="6" eb="9">
      <t>ジョウカソウ</t>
    </rPh>
    <rPh sb="9" eb="11">
      <t>セッチ</t>
    </rPh>
    <rPh sb="11" eb="13">
      <t>キスウ</t>
    </rPh>
    <rPh sb="14" eb="16">
      <t>ネンカン</t>
    </rPh>
    <rPh sb="18" eb="19">
      <t>キ</t>
    </rPh>
    <rPh sb="20" eb="22">
      <t>モクヒョウ</t>
    </rPh>
    <rPh sb="25" eb="28">
      <t>ジョウカソウ</t>
    </rPh>
    <rPh sb="28" eb="30">
      <t>フキュウ</t>
    </rPh>
    <rPh sb="33" eb="36">
      <t>スイセンカ</t>
    </rPh>
    <rPh sb="36" eb="38">
      <t>ジンコウ</t>
    </rPh>
    <rPh sb="39" eb="41">
      <t>フキュウ</t>
    </rPh>
    <rPh sb="41" eb="42">
      <t>リツ</t>
    </rPh>
    <rPh sb="43" eb="45">
      <t>コウジョウ</t>
    </rPh>
    <rPh sb="46" eb="47">
      <t>ハカ</t>
    </rPh>
    <rPh sb="50" eb="52">
      <t>コンゴ</t>
    </rPh>
    <rPh sb="53" eb="55">
      <t>ジギョウ</t>
    </rPh>
    <rPh sb="56" eb="58">
      <t>ケイゾク</t>
    </rPh>
    <rPh sb="61" eb="64">
      <t>ジョウカソウ</t>
    </rPh>
    <rPh sb="64" eb="66">
      <t>セッチ</t>
    </rPh>
    <rPh sb="66" eb="68">
      <t>コウジ</t>
    </rPh>
    <rPh sb="69" eb="71">
      <t>ケイカク</t>
    </rPh>
    <rPh sb="77" eb="79">
      <t>ジンコウ</t>
    </rPh>
    <rPh sb="79" eb="81">
      <t>ゲンショウ</t>
    </rPh>
    <rPh sb="81" eb="82">
      <t>トウ</t>
    </rPh>
    <rPh sb="83" eb="84">
      <t>トモナ</t>
    </rPh>
    <rPh sb="85" eb="88">
      <t>シヨウリョウ</t>
    </rPh>
    <rPh sb="89" eb="91">
      <t>ゲンショウ</t>
    </rPh>
    <rPh sb="92" eb="94">
      <t>シヤ</t>
    </rPh>
    <rPh sb="95" eb="96">
      <t>イ</t>
    </rPh>
    <rPh sb="98" eb="100">
      <t>セイビ</t>
    </rPh>
    <rPh sb="101" eb="103">
      <t>ザイセイ</t>
    </rPh>
    <rPh sb="103" eb="105">
      <t>ケイカク</t>
    </rPh>
    <rPh sb="106" eb="108">
      <t>ケントウ</t>
    </rPh>
    <rPh sb="109" eb="111">
      <t>ジギョウ</t>
    </rPh>
    <rPh sb="112" eb="114">
      <t>ケイゾク</t>
    </rPh>
    <rPh sb="115" eb="116">
      <t>ツト</t>
    </rPh>
    <rPh sb="122" eb="124">
      <t>コンゴ</t>
    </rPh>
    <rPh sb="125" eb="127">
      <t>ヨテイ</t>
    </rPh>
    <rPh sb="130" eb="133">
      <t>ジョウカソウ</t>
    </rPh>
    <rPh sb="133" eb="135">
      <t>シヨウ</t>
    </rPh>
    <rPh sb="135" eb="137">
      <t>リョウキン</t>
    </rPh>
    <rPh sb="138" eb="140">
      <t>カイテイ</t>
    </rPh>
    <rPh sb="142" eb="144">
      <t>イジ</t>
    </rPh>
    <rPh sb="144" eb="147">
      <t>カンリヒ</t>
    </rPh>
    <rPh sb="148" eb="150">
      <t>ミナオ</t>
    </rPh>
    <rPh sb="153" eb="155">
      <t>セッチ</t>
    </rPh>
    <rPh sb="155" eb="156">
      <t>スウ</t>
    </rPh>
    <rPh sb="157" eb="159">
      <t>ゾウカ</t>
    </rPh>
    <phoneticPr fontId="4"/>
  </si>
  <si>
    <t xml:space="preserve">⑤経費回収率は、類似団体平均より上回っているが、100％を下回っており、老朽化による維持管理費の増額が懸念されることから、料金改定等が必要と考える。⑤経費回収率が昨年より増えているが、公費負担（分流式下水道に要する経費）により経費が抑えられているためである。④企業債残高対事業規模比率が類似団体よりも多く全国平均と比べても多い。
平成15年から市町村設置型浄化槽工事を開始し、その工事費分が④企業債残高対事業規模比率を引き上げている要因である。
また設置基数が多くなることにより維持管理費の増加となる。
（今後の対策）
維持管理費等の見直しや料金改定等
</t>
    <rPh sb="1" eb="3">
      <t>ケイヒ</t>
    </rPh>
    <rPh sb="3" eb="5">
      <t>カイシュウ</t>
    </rPh>
    <rPh sb="5" eb="6">
      <t>リツ</t>
    </rPh>
    <rPh sb="12" eb="14">
      <t>ヘイキン</t>
    </rPh>
    <rPh sb="16" eb="18">
      <t>ウワマワ</t>
    </rPh>
    <rPh sb="29" eb="31">
      <t>シタマワ</t>
    </rPh>
    <rPh sb="61" eb="63">
      <t>リョウキン</t>
    </rPh>
    <rPh sb="63" eb="65">
      <t>カイテイ</t>
    </rPh>
    <rPh sb="65" eb="66">
      <t>トウ</t>
    </rPh>
    <rPh sb="67" eb="69">
      <t>ヒツヨウ</t>
    </rPh>
    <rPh sb="70" eb="71">
      <t>カンガ</t>
    </rPh>
    <rPh sb="81" eb="83">
      <t>サクネン</t>
    </rPh>
    <rPh sb="85" eb="86">
      <t>フ</t>
    </rPh>
    <rPh sb="92" eb="94">
      <t>コウヒ</t>
    </rPh>
    <rPh sb="94" eb="96">
      <t>フタン</t>
    </rPh>
    <rPh sb="97" eb="99">
      <t>ブンリュウ</t>
    </rPh>
    <rPh sb="99" eb="100">
      <t>シキ</t>
    </rPh>
    <rPh sb="100" eb="103">
      <t>ゲスイドウ</t>
    </rPh>
    <rPh sb="104" eb="105">
      <t>ヨウ</t>
    </rPh>
    <rPh sb="107" eb="109">
      <t>ケイヒ</t>
    </rPh>
    <rPh sb="113" eb="115">
      <t>ケイヒ</t>
    </rPh>
    <rPh sb="116" eb="117">
      <t>オサ</t>
    </rPh>
    <rPh sb="130" eb="132">
      <t>キギョウ</t>
    </rPh>
    <rPh sb="132" eb="133">
      <t>サイ</t>
    </rPh>
    <rPh sb="133" eb="135">
      <t>ザンダカ</t>
    </rPh>
    <rPh sb="135" eb="136">
      <t>タイ</t>
    </rPh>
    <rPh sb="136" eb="138">
      <t>ジギョウ</t>
    </rPh>
    <rPh sb="138" eb="140">
      <t>キボ</t>
    </rPh>
    <rPh sb="140" eb="142">
      <t>ヒリツ</t>
    </rPh>
    <rPh sb="143" eb="145">
      <t>ルイジ</t>
    </rPh>
    <rPh sb="145" eb="147">
      <t>ダンタイ</t>
    </rPh>
    <rPh sb="150" eb="151">
      <t>オオ</t>
    </rPh>
    <rPh sb="152" eb="154">
      <t>ゼンコク</t>
    </rPh>
    <rPh sb="154" eb="156">
      <t>ヘイキン</t>
    </rPh>
    <rPh sb="157" eb="158">
      <t>クラ</t>
    </rPh>
    <rPh sb="161" eb="162">
      <t>オオ</t>
    </rPh>
    <rPh sb="172" eb="175">
      <t>シチョウソン</t>
    </rPh>
    <rPh sb="175" eb="178">
      <t>セッチガタ</t>
    </rPh>
    <rPh sb="178" eb="181">
      <t>ジョウカソウ</t>
    </rPh>
    <rPh sb="181" eb="183">
      <t>コウジ</t>
    </rPh>
    <rPh sb="184" eb="186">
      <t>カイシ</t>
    </rPh>
    <rPh sb="190" eb="193">
      <t>コウジヒ</t>
    </rPh>
    <rPh sb="193" eb="194">
      <t>ブン</t>
    </rPh>
    <rPh sb="209" eb="210">
      <t>ヒ</t>
    </rPh>
    <rPh sb="211" eb="212">
      <t>ア</t>
    </rPh>
    <rPh sb="216" eb="218">
      <t>ヨウイン</t>
    </rPh>
    <rPh sb="225" eb="227">
      <t>セッチ</t>
    </rPh>
    <rPh sb="227" eb="229">
      <t>キスウ</t>
    </rPh>
    <rPh sb="230" eb="231">
      <t>オオ</t>
    </rPh>
    <rPh sb="239" eb="241">
      <t>イジ</t>
    </rPh>
    <rPh sb="241" eb="244">
      <t>カンリヒ</t>
    </rPh>
    <rPh sb="245" eb="247">
      <t>ゾウカ</t>
    </rPh>
    <rPh sb="254" eb="256">
      <t>コンゴ</t>
    </rPh>
    <rPh sb="257" eb="259">
      <t>タイサク</t>
    </rPh>
    <rPh sb="261" eb="263">
      <t>イジ</t>
    </rPh>
    <rPh sb="263" eb="265">
      <t>カンリ</t>
    </rPh>
    <rPh sb="265" eb="266">
      <t>ヒ</t>
    </rPh>
    <rPh sb="266" eb="267">
      <t>トウ</t>
    </rPh>
    <rPh sb="268" eb="270">
      <t>ミナオ</t>
    </rPh>
    <rPh sb="272" eb="274">
      <t>リョウキン</t>
    </rPh>
    <rPh sb="274" eb="276">
      <t>カイテイ</t>
    </rPh>
    <rPh sb="276" eb="27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</si>
</sst>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09-4D41-BEE9-2ADF2C0B05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09-4D41-BEE9-2ADF2C0B05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0.18</c:v>
                </c:pt>
                <c:pt idx="1">
                  <c:v>0.18</c:v>
                </c:pt>
                <c:pt idx="2">
                  <c:v>100</c:v>
                </c:pt>
                <c:pt idx="3">
                  <c:v>100</c:v>
                </c:pt>
                <c:pt idx="4">
                  <c:v>100</c:v>
                </c:pt>
              </c:numCache>
            </c:numRef>
          </c:val>
          <c:extLst>
            <c:ext xmlns:c16="http://schemas.microsoft.com/office/drawing/2014/chart" uri="{C3380CC4-5D6E-409C-BE32-E72D297353CC}">
              <c16:uniqueId val="{00000000-4B0D-4531-A4EB-804A47FE3A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4B0D-4531-A4EB-804A47FE3A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450-46F7-B9B0-FF85BAF59C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8450-46F7-B9B0-FF85BAF59C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83.57</c:v>
                </c:pt>
                <c:pt idx="1">
                  <c:v>100</c:v>
                </c:pt>
                <c:pt idx="2">
                  <c:v>100</c:v>
                </c:pt>
                <c:pt idx="3">
                  <c:v>100</c:v>
                </c:pt>
                <c:pt idx="4">
                  <c:v>100</c:v>
                </c:pt>
              </c:numCache>
            </c:numRef>
          </c:val>
          <c:extLst>
            <c:ext xmlns:c16="http://schemas.microsoft.com/office/drawing/2014/chart" uri="{C3380CC4-5D6E-409C-BE32-E72D297353CC}">
              <c16:uniqueId val="{00000000-EC08-4F8D-96C7-95BE4F022E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8-4F8D-96C7-95BE4F022E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5F-49B4-A102-A43CEB2DD6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5F-49B4-A102-A43CEB2DD6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83-4591-A8F3-6100B8299C7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83-4591-A8F3-6100B8299C7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2D-4C99-BF9C-BDBAAB33388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2D-4C99-BF9C-BDBAAB33388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1-46D4-9725-878FEA23E6E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1-46D4-9725-878FEA23E6E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735.87</c:v>
                </c:pt>
                <c:pt idx="3" formatCode="#,##0.00;&quot;△&quot;#,##0.00;&quot;-&quot;">
                  <c:v>719.23</c:v>
                </c:pt>
                <c:pt idx="4" formatCode="#,##0.00;&quot;△&quot;#,##0.00;&quot;-&quot;">
                  <c:v>790.7</c:v>
                </c:pt>
              </c:numCache>
            </c:numRef>
          </c:val>
          <c:extLst>
            <c:ext xmlns:c16="http://schemas.microsoft.com/office/drawing/2014/chart" uri="{C3380CC4-5D6E-409C-BE32-E72D297353CC}">
              <c16:uniqueId val="{00000000-59B6-480B-A587-A580D1A92C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59B6-480B-A587-A580D1A92C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59.68</c:v>
                </c:pt>
                <c:pt idx="1">
                  <c:v>64.33</c:v>
                </c:pt>
                <c:pt idx="2">
                  <c:v>56.82</c:v>
                </c:pt>
                <c:pt idx="3">
                  <c:v>57.72</c:v>
                </c:pt>
                <c:pt idx="4">
                  <c:v>81.790000000000006</c:v>
                </c:pt>
              </c:numCache>
            </c:numRef>
          </c:val>
          <c:extLst>
            <c:ext xmlns:c16="http://schemas.microsoft.com/office/drawing/2014/chart" uri="{C3380CC4-5D6E-409C-BE32-E72D297353CC}">
              <c16:uniqueId val="{00000000-84E0-4295-9703-418E236D4F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84E0-4295-9703-418E236D4F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239.86</c:v>
                </c:pt>
                <c:pt idx="1">
                  <c:v>231.46</c:v>
                </c:pt>
                <c:pt idx="2">
                  <c:v>268.85000000000002</c:v>
                </c:pt>
                <c:pt idx="3">
                  <c:v>271.38</c:v>
                </c:pt>
                <c:pt idx="4">
                  <c:v>189.34</c:v>
                </c:pt>
              </c:numCache>
            </c:numRef>
          </c:val>
          <c:extLst>
            <c:ext xmlns:c16="http://schemas.microsoft.com/office/drawing/2014/chart" uri="{C3380CC4-5D6E-409C-BE32-E72D297353CC}">
              <c16:uniqueId val="{00000000-6912-464B-975C-55DE0C7D44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6912-464B-975C-55DE0C7D44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南関町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9797</v>
      </c>
      <c r="AM8" s="50"/>
      <c r="AN8" s="50"/>
      <c r="AO8" s="50"/>
      <c r="AP8" s="50"/>
      <c r="AQ8" s="50"/>
      <c r="AR8" s="50"/>
      <c r="AS8" s="50"/>
      <c r="AT8" s="45">
        <f>データ!T6</f>
        <v>68.92</v>
      </c>
      <c r="AU8" s="45"/>
      <c r="AV8" s="45"/>
      <c r="AW8" s="45"/>
      <c r="AX8" s="45"/>
      <c r="AY8" s="45"/>
      <c r="AZ8" s="45"/>
      <c r="BA8" s="45"/>
      <c r="BB8" s="45">
        <f>データ!U6</f>
        <v>142.15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20.7</v>
      </c>
      <c r="Q10" s="45"/>
      <c r="R10" s="45"/>
      <c r="S10" s="45"/>
      <c r="T10" s="45"/>
      <c r="U10" s="45"/>
      <c r="V10" s="45"/>
      <c r="W10" s="45">
        <f>データ!Q6</f>
        <v>100</v>
      </c>
      <c r="X10" s="45"/>
      <c r="Y10" s="45"/>
      <c r="Z10" s="45"/>
      <c r="AA10" s="45"/>
      <c r="AB10" s="45"/>
      <c r="AC10" s="45"/>
      <c r="AD10" s="50">
        <f>データ!R6</f>
        <v>3360</v>
      </c>
      <c r="AE10" s="50"/>
      <c r="AF10" s="50"/>
      <c r="AG10" s="50"/>
      <c r="AH10" s="50"/>
      <c r="AI10" s="50"/>
      <c r="AJ10" s="50"/>
      <c r="AK10" s="2"/>
      <c r="AL10" s="50">
        <f>データ!V6</f>
        <v>2016</v>
      </c>
      <c r="AM10" s="50"/>
      <c r="AN10" s="50"/>
      <c r="AO10" s="50"/>
      <c r="AP10" s="50"/>
      <c r="AQ10" s="50"/>
      <c r="AR10" s="50"/>
      <c r="AS10" s="50"/>
      <c r="AT10" s="45">
        <f>データ!W6</f>
        <v>67.78</v>
      </c>
      <c r="AU10" s="45"/>
      <c r="AV10" s="45"/>
      <c r="AW10" s="45"/>
      <c r="AX10" s="45"/>
      <c r="AY10" s="45"/>
      <c r="AZ10" s="45"/>
      <c r="BA10" s="45"/>
      <c r="BB10" s="45">
        <f>データ!X6</f>
        <v>29.74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43</v>
      </c>
      <c r="O86" s="26" t="str">
        <f>データ!EO6</f>
        <v>【-】</v>
      </c>
    </row>
  </sheetData>
  <sheetProtection algorithmName="SHA-512" hashValue="Q+535OKUL0Go5c7IH7yDP4Flc/MjmL/7931eC0eeB39b7GftbFDRPh6xLPTPQ8cNInxRuXon5P9W414uF2tjew==" saltValue="pX5woTY+LuB0o1zdg5AR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433675</v>
      </c>
      <c r="D6" s="33">
        <f t="shared" si="3"/>
        <v>47</v>
      </c>
      <c r="E6" s="33">
        <f t="shared" si="3"/>
        <v>18</v>
      </c>
      <c r="F6" s="33">
        <f t="shared" si="3"/>
        <v>0</v>
      </c>
      <c r="G6" s="33">
        <f t="shared" si="3"/>
        <v>0</v>
      </c>
      <c r="H6" s="33" t="str">
        <f t="shared" si="3"/>
        <v>熊本県　南関町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20.7</v>
      </c>
      <c r="Q6" s="34">
        <f t="shared" si="3"/>
        <v>100</v>
      </c>
      <c r="R6" s="34">
        <f t="shared" si="3"/>
        <v>3360</v>
      </c>
      <c r="S6" s="34">
        <f t="shared" si="3"/>
        <v>9797</v>
      </c>
      <c r="T6" s="34">
        <f t="shared" si="3"/>
        <v>68.92</v>
      </c>
      <c r="U6" s="34">
        <f t="shared" si="3"/>
        <v>142.15</v>
      </c>
      <c r="V6" s="34">
        <f t="shared" si="3"/>
        <v>2016</v>
      </c>
      <c r="W6" s="34">
        <f t="shared" si="3"/>
        <v>67.78</v>
      </c>
      <c r="X6" s="34">
        <f t="shared" si="3"/>
        <v>29.74</v>
      </c>
      <c r="Y6" s="35">
        <f>IF(Y7="",NA(),Y7)</f>
        <v>83.57</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735.87</v>
      </c>
      <c r="BI6" s="35">
        <f t="shared" si="7"/>
        <v>719.23</v>
      </c>
      <c r="BJ6" s="35">
        <f t="shared" si="7"/>
        <v>790.7</v>
      </c>
      <c r="BK6" s="35">
        <f t="shared" si="7"/>
        <v>416.91</v>
      </c>
      <c r="BL6" s="35">
        <f t="shared" si="7"/>
        <v>392.19</v>
      </c>
      <c r="BM6" s="35">
        <f t="shared" si="7"/>
        <v>413.5</v>
      </c>
      <c r="BN6" s="35">
        <f t="shared" si="7"/>
        <v>407.42</v>
      </c>
      <c r="BO6" s="35">
        <f t="shared" si="7"/>
        <v>296.89</v>
      </c>
      <c r="BP6" s="34" t="str">
        <f>IF(BP7="","",IF(BP7="-","【-】","【"&amp;SUBSTITUTE(TEXT(BP7,"#,##0.00"),"-","△")&amp;"】"))</f>
        <v>【325.02】</v>
      </c>
      <c r="BQ6" s="35">
        <f>IF(BQ7="",NA(),BQ7)</f>
        <v>59.68</v>
      </c>
      <c r="BR6" s="35">
        <f t="shared" ref="BR6:BZ6" si="8">IF(BR7="",NA(),BR7)</f>
        <v>64.33</v>
      </c>
      <c r="BS6" s="35">
        <f t="shared" si="8"/>
        <v>56.82</v>
      </c>
      <c r="BT6" s="35">
        <f t="shared" si="8"/>
        <v>57.72</v>
      </c>
      <c r="BU6" s="35">
        <f t="shared" si="8"/>
        <v>81.790000000000006</v>
      </c>
      <c r="BV6" s="35">
        <f t="shared" si="8"/>
        <v>57.93</v>
      </c>
      <c r="BW6" s="35">
        <f t="shared" si="8"/>
        <v>57.03</v>
      </c>
      <c r="BX6" s="35">
        <f t="shared" si="8"/>
        <v>55.84</v>
      </c>
      <c r="BY6" s="35">
        <f t="shared" si="8"/>
        <v>57.08</v>
      </c>
      <c r="BZ6" s="35">
        <f t="shared" si="8"/>
        <v>63.06</v>
      </c>
      <c r="CA6" s="34" t="str">
        <f>IF(CA7="","",IF(CA7="-","【-】","【"&amp;SUBSTITUTE(TEXT(CA7,"#,##0.00"),"-","△")&amp;"】"))</f>
        <v>【60.61】</v>
      </c>
      <c r="CB6" s="35">
        <f>IF(CB7="",NA(),CB7)</f>
        <v>239.86</v>
      </c>
      <c r="CC6" s="35">
        <f t="shared" ref="CC6:CK6" si="9">IF(CC7="",NA(),CC7)</f>
        <v>231.46</v>
      </c>
      <c r="CD6" s="35">
        <f t="shared" si="9"/>
        <v>268.85000000000002</v>
      </c>
      <c r="CE6" s="35">
        <f t="shared" si="9"/>
        <v>271.38</v>
      </c>
      <c r="CF6" s="35">
        <f t="shared" si="9"/>
        <v>189.34</v>
      </c>
      <c r="CG6" s="35">
        <f t="shared" si="9"/>
        <v>276.93</v>
      </c>
      <c r="CH6" s="35">
        <f t="shared" si="9"/>
        <v>283.73</v>
      </c>
      <c r="CI6" s="35">
        <f t="shared" si="9"/>
        <v>287.57</v>
      </c>
      <c r="CJ6" s="35">
        <f t="shared" si="9"/>
        <v>286.86</v>
      </c>
      <c r="CK6" s="35">
        <f t="shared" si="9"/>
        <v>264.77</v>
      </c>
      <c r="CL6" s="34" t="str">
        <f>IF(CL7="","",IF(CL7="-","【-】","【"&amp;SUBSTITUTE(TEXT(CL7,"#,##0.00"),"-","△")&amp;"】"))</f>
        <v>【270.94】</v>
      </c>
      <c r="CM6" s="35">
        <f>IF(CM7="",NA(),CM7)</f>
        <v>0.18</v>
      </c>
      <c r="CN6" s="35">
        <f t="shared" ref="CN6:CV6" si="10">IF(CN7="",NA(),CN7)</f>
        <v>0.18</v>
      </c>
      <c r="CO6" s="35">
        <f t="shared" si="10"/>
        <v>100</v>
      </c>
      <c r="CP6" s="35">
        <f t="shared" si="10"/>
        <v>100</v>
      </c>
      <c r="CQ6" s="35">
        <f t="shared" si="10"/>
        <v>100</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433675</v>
      </c>
      <c r="D7" s="37">
        <v>47</v>
      </c>
      <c r="E7" s="37">
        <v>18</v>
      </c>
      <c r="F7" s="37">
        <v>0</v>
      </c>
      <c r="G7" s="37">
        <v>0</v>
      </c>
      <c r="H7" s="37" t="s">
        <v>98</v>
      </c>
      <c r="I7" s="37" t="s">
        <v>99</v>
      </c>
      <c r="J7" s="37" t="s">
        <v>100</v>
      </c>
      <c r="K7" s="37" t="s">
        <v>101</v>
      </c>
      <c r="L7" s="37" t="s">
        <v>102</v>
      </c>
      <c r="M7" s="37" t="s">
        <v>103</v>
      </c>
      <c r="N7" s="38" t="s">
        <v>104</v>
      </c>
      <c r="O7" s="38" t="s">
        <v>105</v>
      </c>
      <c r="P7" s="38">
        <v>20.7</v>
      </c>
      <c r="Q7" s="38">
        <v>100</v>
      </c>
      <c r="R7" s="38">
        <v>3360</v>
      </c>
      <c r="S7" s="38">
        <v>9797</v>
      </c>
      <c r="T7" s="38">
        <v>68.92</v>
      </c>
      <c r="U7" s="38">
        <v>142.15</v>
      </c>
      <c r="V7" s="38">
        <v>2016</v>
      </c>
      <c r="W7" s="38">
        <v>67.78</v>
      </c>
      <c r="X7" s="38">
        <v>29.74</v>
      </c>
      <c r="Y7" s="38">
        <v>83.57</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735.87</v>
      </c>
      <c r="BI7" s="38">
        <v>719.23</v>
      </c>
      <c r="BJ7" s="38">
        <v>790.7</v>
      </c>
      <c r="BK7" s="38">
        <v>416.91</v>
      </c>
      <c r="BL7" s="38">
        <v>392.19</v>
      </c>
      <c r="BM7" s="38">
        <v>413.5</v>
      </c>
      <c r="BN7" s="38">
        <v>407.42</v>
      </c>
      <c r="BO7" s="38">
        <v>296.89</v>
      </c>
      <c r="BP7" s="38">
        <v>325.02</v>
      </c>
      <c r="BQ7" s="38">
        <v>59.68</v>
      </c>
      <c r="BR7" s="38">
        <v>64.33</v>
      </c>
      <c r="BS7" s="38">
        <v>56.82</v>
      </c>
      <c r="BT7" s="38">
        <v>57.72</v>
      </c>
      <c r="BU7" s="38">
        <v>81.790000000000006</v>
      </c>
      <c r="BV7" s="38">
        <v>57.93</v>
      </c>
      <c r="BW7" s="38">
        <v>57.03</v>
      </c>
      <c r="BX7" s="38">
        <v>55.84</v>
      </c>
      <c r="BY7" s="38">
        <v>57.08</v>
      </c>
      <c r="BZ7" s="38">
        <v>63.06</v>
      </c>
      <c r="CA7" s="38">
        <v>60.61</v>
      </c>
      <c r="CB7" s="38">
        <v>239.86</v>
      </c>
      <c r="CC7" s="38">
        <v>231.46</v>
      </c>
      <c r="CD7" s="38">
        <v>268.85000000000002</v>
      </c>
      <c r="CE7" s="38">
        <v>271.38</v>
      </c>
      <c r="CF7" s="38">
        <v>189.34</v>
      </c>
      <c r="CG7" s="38">
        <v>276.93</v>
      </c>
      <c r="CH7" s="38">
        <v>283.73</v>
      </c>
      <c r="CI7" s="38">
        <v>287.57</v>
      </c>
      <c r="CJ7" s="38">
        <v>286.86</v>
      </c>
      <c r="CK7" s="38">
        <v>264.77</v>
      </c>
      <c r="CL7" s="38">
        <v>270.94</v>
      </c>
      <c r="CM7" s="38">
        <v>0.18</v>
      </c>
      <c r="CN7" s="38">
        <v>0.18</v>
      </c>
      <c r="CO7" s="38">
        <v>100</v>
      </c>
      <c r="CP7" s="38">
        <v>100</v>
      </c>
      <c r="CQ7" s="38">
        <v>100</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N2044</cp:lastModifiedBy>
  <dcterms:created xsi:type="dcterms:W3CDTF">2019-12-05T05:30:29Z</dcterms:created>
  <dcterms:modified xsi:type="dcterms:W3CDTF">2020-02-07T02:31:38Z</dcterms:modified>
  <cp:category/>
</cp:coreProperties>
</file>