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3 市町村→県\07_山鹿市【上水道、病院、下水道、簡水】格納済\下水道（法非適）\"/>
    </mc:Choice>
  </mc:AlternateContent>
  <workbookProtection workbookAlgorithmName="SHA-512" workbookHashValue="kjULWTT8kMD1OD6fTxk8roZLTuCd71J+IpU0tdtfmnIOMmoLUGD6YJYoab8Ml7lSCKPQcpt3tN58ir7rohCuWw==" workbookSaltValue="mu0hLCaVaZJVxrolMfzh+Q==" workbookSpinCount="100000" lockStructure="1"/>
  <bookViews>
    <workbookView xWindow="0" yWindow="0" windowWidth="2049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<sst xmlns="http://schemas.openxmlformats.org/spreadsheetml/2006/main" count="228" uniqueCount="114">
  <si>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</si>
  <si>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</si>
  <si>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</si>
  <si>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</si>
  <si>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</si>
  <si>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</si>
  <si>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</si>
  <si>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</si>
  <si>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</si>
  <si>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</si>
  <si>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</si>
  <si>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</si>
  <si>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</si>
  <si>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</si>
  <si>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</si>
  <si>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</si>
  <si>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</si>
  <si>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</si>
  <si>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</si>
  <si>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</si>
  <si>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</si>
  <si>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</si>
  <si>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</si>
  <si>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</si>
  <si>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</si>
  <si>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</si>
  <si>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</si>
  <si>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</si>
  <si>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</si>
  <si>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</si>
  <si>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</si>
  <si>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</si>
  <si>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</si>
  <si>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</si>
  <si>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</si>
  <si>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</si>
  <si>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</si>
  <si>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</si>
  <si>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</si>
  <si>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</si>
  <si>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</si>
  <si>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</si>
  <si>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</si>
  <si>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</si>
  <si>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</si>
  <si>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</si>
  <si>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</si>
  <si>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</si>
  <si>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</si>
  <si>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</si>
  <si>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</si>
  <si>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</si>
  <si>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</si>
  <si>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</si>
  <si>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</si>
  <si>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</si>
  <si>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</si>
  <si>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</si>
  <si>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</si>
  <si>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</si>
  <si>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</si>
  <si>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</si>
  <si>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</si>
  <si>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</si>
  <si>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</si>
  <si>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</si>
  <si>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</si>
  <si>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</si>
  <si>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</si>
  <si>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</si>
  <si>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</si>
  <si>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</si>
  <si>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</si>
  <si>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</si>
  <si>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</si>
  <si>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</si>
  <si>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</si>
  <si>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</si>
  <si>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</si>
  <si>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</si>
  <si>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</si>
  <si>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</si>
  <si>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</si>
  <si>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</si>
  <si>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</si>
  <si>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</si>
  <si>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</si>
  <si>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</si>
  <si>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</si>
  <si>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</si>
  <si>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</si>
  <si>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</si>
  <si>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</si>
  <si>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</si>
  <si>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</si>
  <si>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</si>
  <si>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</si>
  <si>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</si>
  <si>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</si>
  <si>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法非適用</t>
  </si>
  <si>
    <t>下水道事業</t>
  </si>
  <si>
    <t>小規模集合排水処理</t>
  </si>
  <si>
    <t>I3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</si>
  <si>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</si>
  <si>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</si>
  <si>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</si>
  <si>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</si>
  <si>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</si>
  <si>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</si>
  <si>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</si>
  <si>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</si>
  <si>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については、本事業は整備が完了して間もないため、現状において大規模な故障や修繕は見られないが、適正な維持管理に努めることが必要である。人口減少を踏まえ、将来的に施設の更新をどのように行うのか検討を重ねておく必要がある。</t>
    <rPh sb="0" eb="3">
      <t>ロウキュウカ</t>
    </rPh>
    <rPh sb="70" eb="73">
      <t>ジンコウゲン</t>
    </rPh>
    <rPh sb="73" eb="74">
      <t>ショウ</t>
    </rPh>
    <rPh sb="75" eb="76">
      <t>フ</t>
    </rPh>
    <rPh sb="79" eb="82">
      <t>ショウライテキ</t>
    </rPh>
    <rPh sb="83" eb="85">
      <t>シセツ</t>
    </rPh>
    <rPh sb="86" eb="88">
      <t>コウシン</t>
    </rPh>
    <rPh sb="94" eb="95">
      <t>オコナ</t>
    </rPh>
    <rPh sb="98" eb="100">
      <t>ケントウ</t>
    </rPh>
    <rPh sb="101" eb="102">
      <t>カサ</t>
    </rPh>
    <rPh sb="106" eb="108">
      <t>ヒツヨウ</t>
    </rPh>
    <phoneticPr fontId="4"/>
  </si>
  <si>
    <t xml:space="preserve">本事業は、平成17年度に整備が完了しているため、当面大規模な経費の増加は見込まれない。今後は、人口減少による使用料収入の減少、施設の老朽化による維持管理費の増大が問題となってくるため、歳出抑制や料金改定の検討が必要となってくる。なお、経営戦略は策定済みである。
</t>
    <rPh sb="24" eb="26">
      <t>トウメン</t>
    </rPh>
    <rPh sb="26" eb="29">
      <t>ダイキボ</t>
    </rPh>
    <rPh sb="30" eb="32">
      <t>ケイヒ</t>
    </rPh>
    <rPh sb="33" eb="35">
      <t>ゾウカ</t>
    </rPh>
    <rPh sb="36" eb="38">
      <t>ミコ</t>
    </rPh>
    <rPh sb="47" eb="49">
      <t>ジンコウ</t>
    </rPh>
    <rPh sb="49" eb="51">
      <t>ゲンショウ</t>
    </rPh>
    <rPh sb="54" eb="56">
      <t>シヨウ</t>
    </rPh>
    <rPh sb="56" eb="57">
      <t>リョウ</t>
    </rPh>
    <rPh sb="57" eb="59">
      <t>シュウニュウ</t>
    </rPh>
    <rPh sb="60" eb="62">
      <t>ゲンショウ</t>
    </rPh>
    <rPh sb="78" eb="80">
      <t>ゾウダイ</t>
    </rPh>
    <rPh sb="81" eb="83">
      <t>モンダイ</t>
    </rPh>
    <rPh sb="92" eb="94">
      <t>サイシュツ</t>
    </rPh>
    <rPh sb="94" eb="96">
      <t>ヨクセイ</t>
    </rPh>
    <rPh sb="97" eb="99">
      <t>リョウキン</t>
    </rPh>
    <rPh sb="99" eb="101">
      <t>カイテイ</t>
    </rPh>
    <rPh sb="102" eb="104">
      <t>ケントウ</t>
    </rPh>
    <rPh sb="105" eb="107">
      <t>ヒツヨウ</t>
    </rPh>
    <rPh sb="117" eb="119">
      <t>ケイエイ</t>
    </rPh>
    <rPh sb="119" eb="121">
      <t>センリャク</t>
    </rPh>
    <rPh sb="122" eb="124">
      <t>サクテイ</t>
    </rPh>
    <rPh sb="124" eb="125">
      <t>ズ</t>
    </rPh>
    <phoneticPr fontId="4"/>
  </si>
  <si>
    <t>①収益的収支比率（収益で費用を賄えている比率）については、徐々に改善傾向にあるが、財源を一般会計からの繰入金に依存しているため、維持管理費の削減を図ることが必要である。
⑤経費回収率は、類似団体平均値と同程度の水準になっているが、今後の人口減少を踏まえ、汚水処理費の削減の検討が必要である。
⑥汚水処理原価（汚水処理に要した費用）については、類似団体平均値より低い結果となっているが、将来の人口減少を見据えた維持管理費の削減が必要である。
⑦施設利用率については、処理能力が過大であるが、類似団体平均値と比較すると良好な水準である。
⑧水洗化率は、処理区域内の人口減少に左右されている。未接続世帯への普及促進は厳しい状態である。</t>
    <rPh sb="1" eb="4">
      <t>シュウエキテキ</t>
    </rPh>
    <rPh sb="29" eb="31">
      <t>ジョジョ</t>
    </rPh>
    <rPh sb="32" eb="34">
      <t>カイゼン</t>
    </rPh>
    <rPh sb="34" eb="36">
      <t>ケイコウ</t>
    </rPh>
    <rPh sb="41" eb="43">
      <t>ザイゲン</t>
    </rPh>
    <rPh sb="44" eb="46">
      <t>イッパン</t>
    </rPh>
    <rPh sb="46" eb="48">
      <t>カイケイ</t>
    </rPh>
    <rPh sb="51" eb="53">
      <t>クリイレ</t>
    </rPh>
    <rPh sb="53" eb="54">
      <t>キン</t>
    </rPh>
    <rPh sb="55" eb="57">
      <t>イゾン</t>
    </rPh>
    <rPh sb="64" eb="66">
      <t>イジ</t>
    </rPh>
    <rPh sb="66" eb="68">
      <t>カンリ</t>
    </rPh>
    <rPh sb="68" eb="69">
      <t>ヒ</t>
    </rPh>
    <rPh sb="70" eb="72">
      <t>サクゲン</t>
    </rPh>
    <rPh sb="73" eb="74">
      <t>ハカ</t>
    </rPh>
    <rPh sb="78" eb="80">
      <t>ヒツヨウ</t>
    </rPh>
    <rPh sb="93" eb="95">
      <t>ルイジ</t>
    </rPh>
    <rPh sb="95" eb="97">
      <t>ダンタイ</t>
    </rPh>
    <rPh sb="97" eb="99">
      <t>ヘイキン</t>
    </rPh>
    <rPh sb="99" eb="100">
      <t>チ</t>
    </rPh>
    <rPh sb="101" eb="104">
      <t>ドウテイド</t>
    </rPh>
    <rPh sb="105" eb="107">
      <t>スイジュン</t>
    </rPh>
    <rPh sb="115" eb="117">
      <t>コンゴ</t>
    </rPh>
    <rPh sb="118" eb="120">
      <t>ジンコウ</t>
    </rPh>
    <rPh sb="120" eb="122">
      <t>ゲンショウ</t>
    </rPh>
    <rPh sb="123" eb="124">
      <t>フ</t>
    </rPh>
    <rPh sb="127" eb="129">
      <t>オスイ</t>
    </rPh>
    <rPh sb="129" eb="131">
      <t>ショリ</t>
    </rPh>
    <rPh sb="131" eb="132">
      <t>ヒ</t>
    </rPh>
    <rPh sb="133" eb="135">
      <t>サクゲン</t>
    </rPh>
    <rPh sb="136" eb="138">
      <t>ケントウ</t>
    </rPh>
    <rPh sb="139" eb="141">
      <t>ヒツヨウ</t>
    </rPh>
    <rPh sb="171" eb="173">
      <t>ルイジ</t>
    </rPh>
    <rPh sb="173" eb="175">
      <t>ダンタイ</t>
    </rPh>
    <rPh sb="175" eb="178">
      <t>ヘイキンチ</t>
    </rPh>
    <rPh sb="180" eb="181">
      <t>ヒク</t>
    </rPh>
    <rPh sb="182" eb="184">
      <t>ケッカ</t>
    </rPh>
    <rPh sb="192" eb="194">
      <t>ショウライ</t>
    </rPh>
    <rPh sb="195" eb="197">
      <t>ジンコウ</t>
    </rPh>
    <rPh sb="197" eb="199">
      <t>ゲンショウ</t>
    </rPh>
    <rPh sb="200" eb="202">
      <t>ミス</t>
    </rPh>
    <rPh sb="204" eb="206">
      <t>イジ</t>
    </rPh>
    <rPh sb="206" eb="208">
      <t>カンリ</t>
    </rPh>
    <rPh sb="208" eb="209">
      <t>ヒ</t>
    </rPh>
    <rPh sb="210" eb="212">
      <t>サクゲン</t>
    </rPh>
    <rPh sb="213" eb="215">
      <t>ヒツヨウ</t>
    </rPh>
    <rPh sb="268" eb="271">
      <t>スイセンカ</t>
    </rPh>
    <rPh sb="271" eb="272">
      <t>リツ</t>
    </rPh>
    <rPh sb="276" eb="278">
      <t>クイキ</t>
    </rPh>
    <rPh sb="285" eb="287">
      <t>サユウ</t>
    </rPh>
    <rPh sb="293" eb="296">
      <t>ミセツゾク</t>
    </rPh>
    <rPh sb="296" eb="298">
      <t>セタイ</t>
    </rPh>
    <rPh sb="300" eb="302">
      <t>フキュウ</t>
    </rPh>
    <rPh sb="302" eb="304">
      <t>ソクシン</t>
    </rPh>
    <rPh sb="305" eb="306">
      <t>キビ</t>
    </rPh>
    <rPh sb="308" eb="310">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</si>
</sst>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88-49AC-9D6A-5C83BBBA10F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0.51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2388-49AC-9D6A-5C83BBBA10F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56.52</c:v>
                </c:pt>
                <c:pt idx="1">
                  <c:v>58.7</c:v>
                </c:pt>
                <c:pt idx="2">
                  <c:v>60.87</c:v>
                </c:pt>
                <c:pt idx="3">
                  <c:v>60.87</c:v>
                </c:pt>
                <c:pt idx="4">
                  <c:v>47.83</c:v>
                </c:pt>
              </c:numCache>
            </c:numRef>
          </c:val>
          <c:extLst>
            <c:ext xmlns:c16="http://schemas.microsoft.com/office/drawing/2014/chart" uri="{C3380CC4-5D6E-409C-BE32-E72D297353CC}">
              <c16:uniqueId val="{00000000-B8CC-4F2D-9141-257B9A1FF43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c:v>
                </c:pt>
                <c:pt idx="1">
                  <c:v>40.96</c:v>
                </c:pt>
                <c:pt idx="2">
                  <c:v>39.450000000000003</c:v>
                </c:pt>
                <c:pt idx="3">
                  <c:v>39.15</c:v>
                </c:pt>
                <c:pt idx="4">
                  <c:v>39.76</c:v>
                </c:pt>
              </c:numCache>
            </c:numRef>
          </c:val>
          <c:smooth val="0"/>
          <c:extLst>
            <c:ext xmlns:c16="http://schemas.microsoft.com/office/drawing/2014/chart" uri="{C3380CC4-5D6E-409C-BE32-E72D297353CC}">
              <c16:uniqueId val="{00000001-B8CC-4F2D-9141-257B9A1FF43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88.37</c:v>
                </c:pt>
                <c:pt idx="1">
                  <c:v>86.36</c:v>
                </c:pt>
                <c:pt idx="2">
                  <c:v>80.680000000000007</c:v>
                </c:pt>
                <c:pt idx="3">
                  <c:v>77.91</c:v>
                </c:pt>
                <c:pt idx="4">
                  <c:v>82.28</c:v>
                </c:pt>
              </c:numCache>
            </c:numRef>
          </c:val>
          <c:extLst>
            <c:ext xmlns:c16="http://schemas.microsoft.com/office/drawing/2014/chart" uri="{C3380CC4-5D6E-409C-BE32-E72D297353CC}">
              <c16:uniqueId val="{00000000-BA80-4BAB-A797-A95AD727992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88.02</c:v>
                </c:pt>
                <c:pt idx="1">
                  <c:v>90.64</c:v>
                </c:pt>
                <c:pt idx="2">
                  <c:v>90.48</c:v>
                </c:pt>
                <c:pt idx="3">
                  <c:v>89.54</c:v>
                </c:pt>
                <c:pt idx="4">
                  <c:v>83.43</c:v>
                </c:pt>
              </c:numCache>
            </c:numRef>
          </c:val>
          <c:smooth val="0"/>
          <c:extLst>
            <c:ext xmlns:c16="http://schemas.microsoft.com/office/drawing/2014/chart" uri="{C3380CC4-5D6E-409C-BE32-E72D297353CC}">
              <c16:uniqueId val="{00000001-BA80-4BAB-A797-A95AD727992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46.93</c:v>
                </c:pt>
                <c:pt idx="1">
                  <c:v>57.96</c:v>
                </c:pt>
                <c:pt idx="2">
                  <c:v>68.84</c:v>
                </c:pt>
                <c:pt idx="3">
                  <c:v>85.66</c:v>
                </c:pt>
                <c:pt idx="4">
                  <c:v>86.26</c:v>
                </c:pt>
              </c:numCache>
            </c:numRef>
          </c:val>
          <c:extLst>
            <c:ext xmlns:c16="http://schemas.microsoft.com/office/drawing/2014/chart" uri="{C3380CC4-5D6E-409C-BE32-E72D297353CC}">
              <c16:uniqueId val="{00000000-E02C-4180-AEFA-35A75035615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2C-4180-AEFA-35A75035615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3A-46B1-B597-847EA8DA7F7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3A-46B1-B597-847EA8DA7F7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0E-4746-8B22-094A0D46ED5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0E-4746-8B22-094A0D46ED5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C2-4269-AE0E-1D977878C94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C2-4269-AE0E-1D977878C94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26-4E78-83DD-F9B7B5DFF48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26-4E78-83DD-F9B7B5DFF48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95-493F-B43B-3F54BF40846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2784</c:v>
                </c:pt>
                <c:pt idx="1">
                  <c:v>3188.44</c:v>
                </c:pt>
                <c:pt idx="2">
                  <c:v>4170.3999999999996</c:v>
                </c:pt>
                <c:pt idx="3">
                  <c:v>2559.94</c:v>
                </c:pt>
                <c:pt idx="4">
                  <c:v>2834.34</c:v>
                </c:pt>
              </c:numCache>
            </c:numRef>
          </c:val>
          <c:smooth val="0"/>
          <c:extLst>
            <c:ext xmlns:c16="http://schemas.microsoft.com/office/drawing/2014/chart" uri="{C3380CC4-5D6E-409C-BE32-E72D297353CC}">
              <c16:uniqueId val="{00000001-CF95-493F-B43B-3F54BF40846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17.7</c:v>
                </c:pt>
                <c:pt idx="1">
                  <c:v>23.68</c:v>
                </c:pt>
                <c:pt idx="2">
                  <c:v>32.270000000000003</c:v>
                </c:pt>
                <c:pt idx="3">
                  <c:v>55.3</c:v>
                </c:pt>
                <c:pt idx="4">
                  <c:v>43.74</c:v>
                </c:pt>
              </c:numCache>
            </c:numRef>
          </c:val>
          <c:extLst>
            <c:ext xmlns:c16="http://schemas.microsoft.com/office/drawing/2014/chart" uri="{C3380CC4-5D6E-409C-BE32-E72D297353CC}">
              <c16:uniqueId val="{00000000-A85D-4F44-903C-0934986B8D6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29.21</c:v>
                </c:pt>
                <c:pt idx="1">
                  <c:v>26.47</c:v>
                </c:pt>
                <c:pt idx="2">
                  <c:v>32.14</c:v>
                </c:pt>
                <c:pt idx="3">
                  <c:v>37.82</c:v>
                </c:pt>
                <c:pt idx="4">
                  <c:v>37.979999999999997</c:v>
                </c:pt>
              </c:numCache>
            </c:numRef>
          </c:val>
          <c:smooth val="0"/>
          <c:extLst>
            <c:ext xmlns:c16="http://schemas.microsoft.com/office/drawing/2014/chart" uri="{C3380CC4-5D6E-409C-BE32-E72D297353CC}">
              <c16:uniqueId val="{00000001-A85D-4F44-903C-0934986B8D6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672.88</c:v>
                </c:pt>
                <c:pt idx="1">
                  <c:v>478.04</c:v>
                </c:pt>
                <c:pt idx="2">
                  <c:v>336.5</c:v>
                </c:pt>
                <c:pt idx="3">
                  <c:v>200.42</c:v>
                </c:pt>
                <c:pt idx="4">
                  <c:v>306.51</c:v>
                </c:pt>
              </c:numCache>
            </c:numRef>
          </c:val>
          <c:extLst>
            <c:ext xmlns:c16="http://schemas.microsoft.com/office/drawing/2014/chart" uri="{C3380CC4-5D6E-409C-BE32-E72D297353CC}">
              <c16:uniqueId val="{00000000-C693-4771-ADF8-5242462B6CB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620.01</c:v>
                </c:pt>
                <c:pt idx="1">
                  <c:v>688.46</c:v>
                </c:pt>
                <c:pt idx="2">
                  <c:v>562.9</c:v>
                </c:pt>
                <c:pt idx="3">
                  <c:v>482.51</c:v>
                </c:pt>
                <c:pt idx="4">
                  <c:v>484.48</c:v>
                </c:pt>
              </c:numCache>
            </c:numRef>
          </c:val>
          <c:smooth val="0"/>
          <c:extLst>
            <c:ext xmlns:c16="http://schemas.microsoft.com/office/drawing/2014/chart" uri="{C3380CC4-5D6E-409C-BE32-E72D297353CC}">
              <c16:uniqueId val="{00000001-C693-4771-ADF8-5242462B6CB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1" zoomScaleNormal="100" workbookViewId="0">
      <selection activeCell="CA16" sqref="CA16"/>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山鹿市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I3</v>
      </c>
      <c r="X8" s="48"/>
      <c r="Y8" s="48"/>
      <c r="Z8" s="48"/>
      <c r="AA8" s="48"/>
      <c r="AB8" s="48"/>
      <c r="AC8" s="48"/>
      <c r="AD8" s="49" t="str">
        <f>データ!$M$6</f>
        <v>非設置</v>
      </c>
      <c r="AE8" s="49"/>
      <c r="AF8" s="49"/>
      <c r="AG8" s="49"/>
      <c r="AH8" s="49"/>
      <c r="AI8" s="49"/>
      <c r="AJ8" s="49"/>
      <c r="AK8" s="3"/>
      <c r="AL8" s="50">
        <f>データ!S6</f>
        <v>52244</v>
      </c>
      <c r="AM8" s="50"/>
      <c r="AN8" s="50"/>
      <c r="AO8" s="50"/>
      <c r="AP8" s="50"/>
      <c r="AQ8" s="50"/>
      <c r="AR8" s="50"/>
      <c r="AS8" s="50"/>
      <c r="AT8" s="45">
        <f>データ!T6</f>
        <v>299.69</v>
      </c>
      <c r="AU8" s="45"/>
      <c r="AV8" s="45"/>
      <c r="AW8" s="45"/>
      <c r="AX8" s="45"/>
      <c r="AY8" s="45"/>
      <c r="AZ8" s="45"/>
      <c r="BA8" s="45"/>
      <c r="BB8" s="45">
        <f>データ!U6</f>
        <v>174.33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0.15</v>
      </c>
      <c r="Q10" s="45"/>
      <c r="R10" s="45"/>
      <c r="S10" s="45"/>
      <c r="T10" s="45"/>
      <c r="U10" s="45"/>
      <c r="V10" s="45"/>
      <c r="W10" s="45">
        <f>データ!Q6</f>
        <v>89.5</v>
      </c>
      <c r="X10" s="45"/>
      <c r="Y10" s="45"/>
      <c r="Z10" s="45"/>
      <c r="AA10" s="45"/>
      <c r="AB10" s="45"/>
      <c r="AC10" s="45"/>
      <c r="AD10" s="50">
        <f>データ!R6</f>
        <v>3495</v>
      </c>
      <c r="AE10" s="50"/>
      <c r="AF10" s="50"/>
      <c r="AG10" s="50"/>
      <c r="AH10" s="50"/>
      <c r="AI10" s="50"/>
      <c r="AJ10" s="50"/>
      <c r="AK10" s="2"/>
      <c r="AL10" s="50">
        <f>データ!V6</f>
        <v>79</v>
      </c>
      <c r="AM10" s="50"/>
      <c r="AN10" s="50"/>
      <c r="AO10" s="50"/>
      <c r="AP10" s="50"/>
      <c r="AQ10" s="50"/>
      <c r="AR10" s="50"/>
      <c r="AS10" s="50"/>
      <c r="AT10" s="45">
        <f>データ!W6</f>
        <v>0.05</v>
      </c>
      <c r="AU10" s="45"/>
      <c r="AV10" s="45"/>
      <c r="AW10" s="45"/>
      <c r="AX10" s="45"/>
      <c r="AY10" s="45"/>
      <c r="AZ10" s="45"/>
      <c r="BA10" s="45"/>
      <c r="BB10" s="45">
        <f>データ!X6</f>
        <v>1580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【1,937.22】</v>
      </c>
      <c r="I86" s="26" t="str">
        <f>データ!CA6</f>
        <v>【35.30】</v>
      </c>
      <c r="J86" s="26" t="str">
        <f>データ!CL6</f>
        <v>【521.14】</v>
      </c>
      <c r="K86" s="26" t="str">
        <f>データ!CW6</f>
        <v>【3.44】</v>
      </c>
      <c r="L86" s="26" t="str">
        <f>データ!DH6</f>
        <v>【90.51】</v>
      </c>
      <c r="M86" s="26" t="s">
        <v>44</v>
      </c>
      <c r="N86" s="26" t="s">
        <v>44</v>
      </c>
      <c r="O86" s="26" t="str">
        <f>データ!EO6</f>
        <v>【0.00】</v>
      </c>
    </row>
  </sheetData>
  <sheetProtection algorithmName="SHA-512" hashValue="Zr+q/veu8ygZW+UIRmULXwzaHWPfDctWFCZmDdrAxakhSXrNlDMK7wAojd3KaVCqTT1mbhtfoTe5rqgV2CEWiA==" saltValue="nSJVAQ8CvLQp4TM90gfiF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432083</v>
      </c>
      <c r="D6" s="33">
        <f t="shared" si="3"/>
        <v>47</v>
      </c>
      <c r="E6" s="33">
        <f t="shared" si="3"/>
        <v>17</v>
      </c>
      <c r="F6" s="33">
        <f t="shared" si="3"/>
        <v>9</v>
      </c>
      <c r="G6" s="33">
        <f t="shared" si="3"/>
        <v>0</v>
      </c>
      <c r="H6" s="33" t="str">
        <f t="shared" si="3"/>
        <v>熊本県　山鹿市</v>
      </c>
      <c r="I6" s="33" t="str">
        <f t="shared" si="3"/>
        <v>法非適用</v>
      </c>
      <c r="J6" s="33" t="str">
        <f t="shared" si="3"/>
        <v>下水道事業</v>
      </c>
      <c r="K6" s="33" t="str">
        <f t="shared" si="3"/>
        <v>小規模集合排水処理</v>
      </c>
      <c r="L6" s="33" t="str">
        <f t="shared" si="3"/>
        <v>I3</v>
      </c>
      <c r="M6" s="33" t="str">
        <f t="shared" si="3"/>
        <v>非設置</v>
      </c>
      <c r="N6" s="34" t="str">
        <f t="shared" si="3"/>
        <v>-</v>
      </c>
      <c r="O6" s="34" t="str">
        <f t="shared" si="3"/>
        <v>該当数値なし</v>
      </c>
      <c r="P6" s="34">
        <f t="shared" si="3"/>
        <v>0.15</v>
      </c>
      <c r="Q6" s="34">
        <f t="shared" si="3"/>
        <v>89.5</v>
      </c>
      <c r="R6" s="34">
        <f t="shared" si="3"/>
        <v>3495</v>
      </c>
      <c r="S6" s="34">
        <f t="shared" si="3"/>
        <v>52244</v>
      </c>
      <c r="T6" s="34">
        <f t="shared" si="3"/>
        <v>299.69</v>
      </c>
      <c r="U6" s="34">
        <f t="shared" si="3"/>
        <v>174.33</v>
      </c>
      <c r="V6" s="34">
        <f t="shared" si="3"/>
        <v>79</v>
      </c>
      <c r="W6" s="34">
        <f t="shared" si="3"/>
        <v>0.05</v>
      </c>
      <c r="X6" s="34">
        <f t="shared" si="3"/>
        <v>1580</v>
      </c>
      <c r="Y6" s="35">
        <f>IF(Y7="",NA(),Y7)</f>
        <v>46.93</v>
      </c>
      <c r="Z6" s="35">
        <f t="shared" ref="Z6:AH6" si="4">IF(Z7="",NA(),Z7)</f>
        <v>57.96</v>
      </c>
      <c r="AA6" s="35">
        <f t="shared" si="4"/>
        <v>68.84</v>
      </c>
      <c r="AB6" s="35">
        <f t="shared" si="4"/>
        <v>85.66</v>
      </c>
      <c r="AC6" s="35">
        <f t="shared" si="4"/>
        <v>86.26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2784</v>
      </c>
      <c r="BL6" s="35">
        <f t="shared" si="7"/>
        <v>3188.44</v>
      </c>
      <c r="BM6" s="35">
        <f t="shared" si="7"/>
        <v>4170.3999999999996</v>
      </c>
      <c r="BN6" s="35">
        <f t="shared" si="7"/>
        <v>2559.94</v>
      </c>
      <c r="BO6" s="35">
        <f t="shared" si="7"/>
        <v>2834.34</v>
      </c>
      <c r="BP6" s="34" t="str">
        <f>IF(BP7="","",IF(BP7="-","【-】","【"&amp;SUBSTITUTE(TEXT(BP7,"#,##0.00"),"-","△")&amp;"】"))</f>
        <v>【1,937.22】</v>
      </c>
      <c r="BQ6" s="35">
        <f>IF(BQ7="",NA(),BQ7)</f>
        <v>17.7</v>
      </c>
      <c r="BR6" s="35">
        <f t="shared" ref="BR6:BZ6" si="8">IF(BR7="",NA(),BR7)</f>
        <v>23.68</v>
      </c>
      <c r="BS6" s="35">
        <f t="shared" si="8"/>
        <v>32.270000000000003</v>
      </c>
      <c r="BT6" s="35">
        <f t="shared" si="8"/>
        <v>55.3</v>
      </c>
      <c r="BU6" s="35">
        <f t="shared" si="8"/>
        <v>43.74</v>
      </c>
      <c r="BV6" s="35">
        <f t="shared" si="8"/>
        <v>29.21</v>
      </c>
      <c r="BW6" s="35">
        <f t="shared" si="8"/>
        <v>26.47</v>
      </c>
      <c r="BX6" s="35">
        <f t="shared" si="8"/>
        <v>32.14</v>
      </c>
      <c r="BY6" s="35">
        <f t="shared" si="8"/>
        <v>37.82</v>
      </c>
      <c r="BZ6" s="35">
        <f t="shared" si="8"/>
        <v>37.979999999999997</v>
      </c>
      <c r="CA6" s="34" t="str">
        <f>IF(CA7="","",IF(CA7="-","【-】","【"&amp;SUBSTITUTE(TEXT(CA7,"#,##0.00"),"-","△")&amp;"】"))</f>
        <v>【35.30】</v>
      </c>
      <c r="CB6" s="35">
        <f>IF(CB7="",NA(),CB7)</f>
        <v>672.88</v>
      </c>
      <c r="CC6" s="35">
        <f t="shared" ref="CC6:CK6" si="9">IF(CC7="",NA(),CC7)</f>
        <v>478.04</v>
      </c>
      <c r="CD6" s="35">
        <f t="shared" si="9"/>
        <v>336.5</v>
      </c>
      <c r="CE6" s="35">
        <f t="shared" si="9"/>
        <v>200.42</v>
      </c>
      <c r="CF6" s="35">
        <f t="shared" si="9"/>
        <v>306.51</v>
      </c>
      <c r="CG6" s="35">
        <f t="shared" si="9"/>
        <v>620.01</v>
      </c>
      <c r="CH6" s="35">
        <f t="shared" si="9"/>
        <v>688.46</v>
      </c>
      <c r="CI6" s="35">
        <f t="shared" si="9"/>
        <v>562.9</v>
      </c>
      <c r="CJ6" s="35">
        <f t="shared" si="9"/>
        <v>482.51</v>
      </c>
      <c r="CK6" s="35">
        <f t="shared" si="9"/>
        <v>484.48</v>
      </c>
      <c r="CL6" s="34" t="str">
        <f>IF(CL7="","",IF(CL7="-","【-】","【"&amp;SUBSTITUTE(TEXT(CL7,"#,##0.00"),"-","△")&amp;"】"))</f>
        <v>【521.14】</v>
      </c>
      <c r="CM6" s="35">
        <f>IF(CM7="",NA(),CM7)</f>
        <v>56.52</v>
      </c>
      <c r="CN6" s="35">
        <f t="shared" ref="CN6:CV6" si="10">IF(CN7="",NA(),CN7)</f>
        <v>58.7</v>
      </c>
      <c r="CO6" s="35">
        <f t="shared" si="10"/>
        <v>60.87</v>
      </c>
      <c r="CP6" s="35">
        <f t="shared" si="10"/>
        <v>60.87</v>
      </c>
      <c r="CQ6" s="35">
        <f t="shared" si="10"/>
        <v>47.83</v>
      </c>
      <c r="CR6" s="35">
        <f t="shared" si="10"/>
        <v>43.1</v>
      </c>
      <c r="CS6" s="35">
        <f t="shared" si="10"/>
        <v>40.96</v>
      </c>
      <c r="CT6" s="35">
        <f t="shared" si="10"/>
        <v>39.450000000000003</v>
      </c>
      <c r="CU6" s="35">
        <f t="shared" si="10"/>
        <v>39.15</v>
      </c>
      <c r="CV6" s="35">
        <f t="shared" si="10"/>
        <v>39.76</v>
      </c>
      <c r="CW6" s="34" t="str">
        <f>IF(CW7="","",IF(CW7="-","【-】","【"&amp;SUBSTITUTE(TEXT(CW7,"#,##0.00"),"-","△")&amp;"】"))</f>
        <v>【3.44】</v>
      </c>
      <c r="CX6" s="35">
        <f>IF(CX7="",NA(),CX7)</f>
        <v>88.37</v>
      </c>
      <c r="CY6" s="35">
        <f t="shared" ref="CY6:DG6" si="11">IF(CY7="",NA(),CY7)</f>
        <v>86.36</v>
      </c>
      <c r="CZ6" s="35">
        <f t="shared" si="11"/>
        <v>80.680000000000007</v>
      </c>
      <c r="DA6" s="35">
        <f t="shared" si="11"/>
        <v>77.91</v>
      </c>
      <c r="DB6" s="35">
        <f t="shared" si="11"/>
        <v>82.28</v>
      </c>
      <c r="DC6" s="35">
        <f t="shared" si="11"/>
        <v>88.02</v>
      </c>
      <c r="DD6" s="35">
        <f t="shared" si="11"/>
        <v>90.64</v>
      </c>
      <c r="DE6" s="35">
        <f t="shared" si="11"/>
        <v>90.48</v>
      </c>
      <c r="DF6" s="35">
        <f t="shared" si="11"/>
        <v>89.54</v>
      </c>
      <c r="DG6" s="35">
        <f t="shared" si="11"/>
        <v>83.43</v>
      </c>
      <c r="DH6" s="34" t="str">
        <f>IF(DH7="","",IF(DH7="-","【-】","【"&amp;SUBSTITUTE(TEXT(DH7,"#,##0.00"),"-","△")&amp;"】"))</f>
        <v>【90.51】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0.51</v>
      </c>
      <c r="EL6" s="34">
        <f t="shared" si="14"/>
        <v>0</v>
      </c>
      <c r="EM6" s="34">
        <f t="shared" si="14"/>
        <v>0</v>
      </c>
      <c r="EN6" s="34">
        <f t="shared" si="14"/>
        <v>0</v>
      </c>
      <c r="EO6" s="34" t="str">
        <f>IF(EO7="","",IF(EO7="-","【-】","【"&amp;SUBSTITUTE(TEXT(EO7,"#,##0.00"),"-","△")&amp;"】"))</f>
        <v>【0.00】</v>
      </c>
    </row>
    <row r="7" spans="1:145" s="36" customFormat="1" x14ac:dyDescent="0.15">
      <c r="A7" s="28"/>
      <c r="B7" s="37">
        <v>2018</v>
      </c>
      <c r="C7" s="37">
        <v>432083</v>
      </c>
      <c r="D7" s="37">
        <v>47</v>
      </c>
      <c r="E7" s="37">
        <v>17</v>
      </c>
      <c r="F7" s="37">
        <v>9</v>
      </c>
      <c r="G7" s="37">
        <v>0</v>
      </c>
      <c r="H7" s="37" t="s">
        <v>98</v>
      </c>
      <c r="I7" s="37" t="s">
        <v>99</v>
      </c>
      <c r="J7" s="37" t="s">
        <v>100</v>
      </c>
      <c r="K7" s="37" t="s">
        <v>101</v>
      </c>
      <c r="L7" s="37" t="s">
        <v>102</v>
      </c>
      <c r="M7" s="37" t="s">
        <v>103</v>
      </c>
      <c r="N7" s="38" t="s">
        <v>104</v>
      </c>
      <c r="O7" s="38" t="s">
        <v>105</v>
      </c>
      <c r="P7" s="38">
        <v>0.15</v>
      </c>
      <c r="Q7" s="38">
        <v>89.5</v>
      </c>
      <c r="R7" s="38">
        <v>3495</v>
      </c>
      <c r="S7" s="38">
        <v>52244</v>
      </c>
      <c r="T7" s="38">
        <v>299.69</v>
      </c>
      <c r="U7" s="38">
        <v>174.33</v>
      </c>
      <c r="V7" s="38">
        <v>79</v>
      </c>
      <c r="W7" s="38">
        <v>0.05</v>
      </c>
      <c r="X7" s="38">
        <v>1580</v>
      </c>
      <c r="Y7" s="38">
        <v>46.93</v>
      </c>
      <c r="Z7" s="38">
        <v>57.96</v>
      </c>
      <c r="AA7" s="38">
        <v>68.84</v>
      </c>
      <c r="AB7" s="38">
        <v>85.66</v>
      </c>
      <c r="AC7" s="38">
        <v>86.26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2784</v>
      </c>
      <c r="BL7" s="38">
        <v>3188.44</v>
      </c>
      <c r="BM7" s="38">
        <v>4170.3999999999996</v>
      </c>
      <c r="BN7" s="38">
        <v>2559.94</v>
      </c>
      <c r="BO7" s="38">
        <v>2834.34</v>
      </c>
      <c r="BP7" s="38">
        <v>1937.22</v>
      </c>
      <c r="BQ7" s="38">
        <v>17.7</v>
      </c>
      <c r="BR7" s="38">
        <v>23.68</v>
      </c>
      <c r="BS7" s="38">
        <v>32.270000000000003</v>
      </c>
      <c r="BT7" s="38">
        <v>55.3</v>
      </c>
      <c r="BU7" s="38">
        <v>43.74</v>
      </c>
      <c r="BV7" s="38">
        <v>29.21</v>
      </c>
      <c r="BW7" s="38">
        <v>26.47</v>
      </c>
      <c r="BX7" s="38">
        <v>32.14</v>
      </c>
      <c r="BY7" s="38">
        <v>37.82</v>
      </c>
      <c r="BZ7" s="38">
        <v>37.979999999999997</v>
      </c>
      <c r="CA7" s="38">
        <v>35.299999999999997</v>
      </c>
      <c r="CB7" s="38">
        <v>672.88</v>
      </c>
      <c r="CC7" s="38">
        <v>478.04</v>
      </c>
      <c r="CD7" s="38">
        <v>336.5</v>
      </c>
      <c r="CE7" s="38">
        <v>200.42</v>
      </c>
      <c r="CF7" s="38">
        <v>306.51</v>
      </c>
      <c r="CG7" s="38">
        <v>620.01</v>
      </c>
      <c r="CH7" s="38">
        <v>688.46</v>
      </c>
      <c r="CI7" s="38">
        <v>562.9</v>
      </c>
      <c r="CJ7" s="38">
        <v>482.51</v>
      </c>
      <c r="CK7" s="38">
        <v>484.48</v>
      </c>
      <c r="CL7" s="38">
        <v>521.14</v>
      </c>
      <c r="CM7" s="38">
        <v>56.52</v>
      </c>
      <c r="CN7" s="38">
        <v>58.7</v>
      </c>
      <c r="CO7" s="38">
        <v>60.87</v>
      </c>
      <c r="CP7" s="38">
        <v>60.87</v>
      </c>
      <c r="CQ7" s="38">
        <v>47.83</v>
      </c>
      <c r="CR7" s="38">
        <v>43.1</v>
      </c>
      <c r="CS7" s="38">
        <v>40.96</v>
      </c>
      <c r="CT7" s="38">
        <v>39.450000000000003</v>
      </c>
      <c r="CU7" s="38">
        <v>39.15</v>
      </c>
      <c r="CV7" s="38">
        <v>39.76</v>
      </c>
      <c r="CW7" s="38">
        <v>3.44</v>
      </c>
      <c r="CX7" s="38">
        <v>88.37</v>
      </c>
      <c r="CY7" s="38">
        <v>86.36</v>
      </c>
      <c r="CZ7" s="38">
        <v>80.680000000000007</v>
      </c>
      <c r="DA7" s="38">
        <v>77.91</v>
      </c>
      <c r="DB7" s="38">
        <v>82.28</v>
      </c>
      <c r="DC7" s="38">
        <v>88.02</v>
      </c>
      <c r="DD7" s="38">
        <v>90.64</v>
      </c>
      <c r="DE7" s="38">
        <v>90.48</v>
      </c>
      <c r="DF7" s="38">
        <v>89.54</v>
      </c>
      <c r="DG7" s="38">
        <v>83.43</v>
      </c>
      <c r="DH7" s="38">
        <v>90.51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0.51</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dcterms:created xsi:type="dcterms:W3CDTF">2019-12-05T05:27:29Z</dcterms:created>
  <dcterms:modified xsi:type="dcterms:W3CDTF">2020-02-13T00:49:53Z</dcterms:modified>
  <cp:category/>
</cp:coreProperties>
</file>