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redirect\uchida\Desktop\02〈別紙1〉経営指標の概要\39_水上村\下水道（法非適）\"/>
    </mc:Choice>
  </mc:AlternateContent>
  <workbookProtection workbookAlgorithmName="SHA-512" workbookHashValue="Q0fK7UN8C9JtBWAlpCdNrHnTitZQxaiMDHVy70q2bA9nJff8u5xh66kJV8KycsJLqSMTOAn7MDxE0E7XA7HKfw==" workbookSaltValue="H5AUuOw81Evt3oo+GE6O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<sst xmlns="http://schemas.openxmlformats.org/spreadsheetml/2006/main" count="228" uniqueCount="114">
  <si>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</si>
  <si>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</si>
  <si>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</si>
  <si>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</si>
  <si>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</si>
  <si>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</si>
  <si>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</si>
  <si>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</si>
  <si>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</si>
  <si>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</si>
  <si>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</si>
  <si>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</si>
  <si>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</si>
  <si>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</si>
  <si>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</si>
  <si>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</si>
  <si>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</si>
  <si>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</si>
  <si>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</si>
  <si>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</si>
  <si>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</si>
  <si>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</si>
  <si>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</si>
  <si>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</si>
  <si>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</si>
  <si>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</si>
  <si>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</si>
  <si>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</si>
  <si>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</si>
  <si>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</si>
  <si>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</si>
  <si>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</si>
  <si>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</si>
  <si>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</si>
  <si>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</si>
  <si>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</si>
  <si>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</si>
  <si>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</si>
  <si>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</si>
  <si>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</si>
  <si>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</si>
  <si>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</si>
  <si>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</si>
  <si>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</si>
  <si>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</si>
  <si>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</si>
  <si>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</si>
  <si>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</si>
  <si>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</si>
  <si>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</si>
  <si>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</si>
  <si>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</si>
  <si>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</si>
  <si>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</si>
  <si>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</si>
  <si>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</si>
  <si>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</si>
  <si>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</si>
  <si>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</si>
  <si>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</si>
  <si>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</si>
  <si>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</si>
  <si>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</si>
  <si>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</si>
  <si>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</si>
  <si>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</si>
  <si>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</si>
  <si>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</si>
  <si>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</si>
  <si>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</si>
  <si>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</si>
  <si>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</si>
  <si>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</si>
  <si>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</si>
  <si>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</si>
  <si>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</si>
  <si>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</si>
  <si>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</si>
  <si>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</si>
  <si>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</si>
  <si>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</si>
  <si>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</si>
  <si>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</si>
  <si>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</si>
  <si>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</si>
  <si>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</si>
  <si>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</si>
  <si>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</si>
  <si>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</si>
  <si>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</si>
  <si>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</si>
  <si>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</si>
  <si>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</si>
  <si>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</si>
  <si>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</si>
  <si>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</si>
  <si>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</si>
  <si>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</si>
  <si>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</si>
  <si>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</si>
  <si>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</si>
  <si>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</si>
  <si>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</si>
  <si>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</si>
  <si>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</si>
  <si>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</si>
  <si>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</si>
  <si>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</si>
  <si>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</si>
  <si>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</si>
  <si>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</si>
  <si>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収支比率は100％以上となっているが、使用料収入だけでは賄えていないのが現状であり、一般会計からの繰入金により現状維持できている状況である。
⑤経費回収率
平均を大きく下回っており、人口減少に伴い使用料の収入が減っていく中、施設の更新等も控えており財源の確保が課題である。
⑥汚水処理原価
施設の老朽化に伴い、機器の修繕を行った結果、平均を大きく上回り汚水処理原価が上昇したと思われる。今後も、改築更新等が見込まれるため、適正な維持管理と施設の維持方法について検討していく必要がある。
⑦施設利用率
接続戸数に対して施設自体が過大なスペックであるため、今後施設の縮小化等が検討課題となる。
⑧水洗化率
未接続については空き家等が多く、現状100％の接続率となっている。</t>
    <rPh sb="60" eb="61">
      <t>キン</t>
    </rPh>
    <rPh sb="64" eb="66">
      <t>ゲンジョウ</t>
    </rPh>
    <rPh sb="73" eb="75">
      <t>ジョウキョウ</t>
    </rPh>
    <rPh sb="90" eb="91">
      <t>オオ</t>
    </rPh>
    <rPh sb="147" eb="153">
      <t>オスイショリゲンカ</t>
    </rPh>
    <rPh sb="154" eb="156">
      <t>シセツ</t>
    </rPh>
    <rPh sb="157" eb="159">
      <t>ロウキュウ</t>
    </rPh>
    <rPh sb="159" eb="160">
      <t>カ</t>
    </rPh>
    <rPh sb="161" eb="162">
      <t>トモナ</t>
    </rPh>
    <rPh sb="164" eb="166">
      <t>キキ</t>
    </rPh>
    <rPh sb="167" eb="169">
      <t>シュウゼン</t>
    </rPh>
    <rPh sb="170" eb="171">
      <t>オコナ</t>
    </rPh>
    <rPh sb="173" eb="175">
      <t>ケッカ</t>
    </rPh>
    <rPh sb="176" eb="178">
      <t>ヘイキン</t>
    </rPh>
    <rPh sb="179" eb="180">
      <t>オオ</t>
    </rPh>
    <rPh sb="182" eb="184">
      <t>ウワマワ</t>
    </rPh>
    <rPh sb="185" eb="191">
      <t>オスイショリゲンカ</t>
    </rPh>
    <rPh sb="192" eb="194">
      <t>ジョウショウ</t>
    </rPh>
    <rPh sb="197" eb="198">
      <t>オモ</t>
    </rPh>
    <rPh sb="202" eb="204">
      <t>コンゴ</t>
    </rPh>
    <rPh sb="206" eb="208">
      <t>カイチク</t>
    </rPh>
    <rPh sb="208" eb="210">
      <t>コウシン</t>
    </rPh>
    <rPh sb="210" eb="211">
      <t>トウ</t>
    </rPh>
    <rPh sb="212" eb="214">
      <t>ミコ</t>
    </rPh>
    <rPh sb="220" eb="222">
      <t>テキセイ</t>
    </rPh>
    <rPh sb="223" eb="225">
      <t>イジ</t>
    </rPh>
    <rPh sb="225" eb="227">
      <t>カンリ</t>
    </rPh>
    <rPh sb="228" eb="230">
      <t>シセツ</t>
    </rPh>
    <rPh sb="231" eb="233">
      <t>イジ</t>
    </rPh>
    <rPh sb="233" eb="235">
      <t>ホウホウ</t>
    </rPh>
    <rPh sb="239" eb="241">
      <t>ケントウ</t>
    </rPh>
    <rPh sb="245" eb="247">
      <t>ヒツヨウ</t>
    </rPh>
    <rPh sb="253" eb="255">
      <t>シセツ</t>
    </rPh>
    <rPh sb="255" eb="258">
      <t>リヨウリツ</t>
    </rPh>
    <rPh sb="259" eb="261">
      <t>セツゾク</t>
    </rPh>
    <rPh sb="261" eb="263">
      <t>コスウ</t>
    </rPh>
    <rPh sb="264" eb="265">
      <t>タイ</t>
    </rPh>
    <rPh sb="267" eb="269">
      <t>シセツ</t>
    </rPh>
    <rPh sb="269" eb="271">
      <t>ジタイ</t>
    </rPh>
    <rPh sb="272" eb="274">
      <t>カダイ</t>
    </rPh>
    <rPh sb="285" eb="287">
      <t>コンゴ</t>
    </rPh>
    <rPh sb="287" eb="289">
      <t>シセツ</t>
    </rPh>
    <rPh sb="290" eb="293">
      <t>シュクショウカ</t>
    </rPh>
    <rPh sb="293" eb="294">
      <t>トウ</t>
    </rPh>
    <rPh sb="295" eb="297">
      <t>ケントウ</t>
    </rPh>
    <rPh sb="297" eb="299">
      <t>カダイ</t>
    </rPh>
    <rPh sb="305" eb="309">
      <t>スイセンカリツ</t>
    </rPh>
    <rPh sb="310" eb="313">
      <t>ミセツゾク</t>
    </rPh>
    <rPh sb="318" eb="319">
      <t>ア</t>
    </rPh>
    <rPh sb="320" eb="321">
      <t>ヤ</t>
    </rPh>
    <rPh sb="321" eb="322">
      <t>トウ</t>
    </rPh>
    <rPh sb="323" eb="324">
      <t>オオ</t>
    </rPh>
    <rPh sb="326" eb="328">
      <t>ゲンジョウ</t>
    </rPh>
    <rPh sb="333" eb="336">
      <t>セツゾクリツ</t>
    </rPh>
    <phoneticPr fontId="4"/>
  </si>
  <si>
    <t>施設の利用状況を鑑み、施設の更新及び今後の維持方法について検討していく必要がある。</t>
    <rPh sb="0" eb="2">
      <t>シセツ</t>
    </rPh>
    <rPh sb="3" eb="5">
      <t>リヨウ</t>
    </rPh>
    <rPh sb="5" eb="7">
      <t>ジョウキョウ</t>
    </rPh>
    <rPh sb="8" eb="9">
      <t>カンガ</t>
    </rPh>
    <rPh sb="11" eb="13">
      <t>シセツ</t>
    </rPh>
    <rPh sb="14" eb="16">
      <t>コウシン</t>
    </rPh>
    <rPh sb="16" eb="17">
      <t>オヨ</t>
    </rPh>
    <rPh sb="18" eb="20">
      <t>コンゴ</t>
    </rPh>
    <rPh sb="21" eb="23">
      <t>イジ</t>
    </rPh>
    <rPh sb="23" eb="25">
      <t>ホウホウ</t>
    </rPh>
    <rPh sb="29" eb="31">
      <t>ケントウ</t>
    </rPh>
    <rPh sb="35" eb="37">
      <t>ヒツヨウ</t>
    </rPh>
    <phoneticPr fontId="4"/>
  </si>
  <si>
    <t>現状使用料納入では維持管理が困難であるため、一般会計からの繰入金の増が今後見込まれ、適正な運営管理が厳しい状況にある。
施設の維持方法について十分な検討が必要となってくる。
【経営戦略】
○H29.3月　策定済み</t>
    <rPh sb="0" eb="2">
      <t>ゲンジョウ</t>
    </rPh>
    <rPh sb="2" eb="4">
      <t>シヨウ</t>
    </rPh>
    <rPh sb="4" eb="5">
      <t>リョウ</t>
    </rPh>
    <rPh sb="5" eb="7">
      <t>ノウニュウ</t>
    </rPh>
    <rPh sb="9" eb="11">
      <t>イジ</t>
    </rPh>
    <rPh sb="11" eb="13">
      <t>カンリ</t>
    </rPh>
    <rPh sb="14" eb="16">
      <t>コンナン</t>
    </rPh>
    <rPh sb="22" eb="24">
      <t>イッパン</t>
    </rPh>
    <rPh sb="24" eb="26">
      <t>カイケイ</t>
    </rPh>
    <rPh sb="29" eb="31">
      <t>クリイレ</t>
    </rPh>
    <rPh sb="31" eb="32">
      <t>キン</t>
    </rPh>
    <rPh sb="33" eb="34">
      <t>ゾウ</t>
    </rPh>
    <rPh sb="35" eb="37">
      <t>コンゴ</t>
    </rPh>
    <rPh sb="37" eb="39">
      <t>ミコ</t>
    </rPh>
    <rPh sb="42" eb="44">
      <t>テキセイ</t>
    </rPh>
    <rPh sb="45" eb="47">
      <t>ウンエイ</t>
    </rPh>
    <rPh sb="47" eb="49">
      <t>カンリ</t>
    </rPh>
    <rPh sb="50" eb="51">
      <t>キビ</t>
    </rPh>
    <rPh sb="53" eb="55">
      <t>ジョウキョウ</t>
    </rPh>
    <rPh sb="60" eb="62">
      <t>シセツ</t>
    </rPh>
    <rPh sb="63" eb="67">
      <t>イジホウホウ</t>
    </rPh>
    <rPh sb="71" eb="73">
      <t>ジュウブン</t>
    </rPh>
    <rPh sb="74" eb="76">
      <t>ケントウ</t>
    </rPh>
    <rPh sb="77" eb="79">
      <t>ヒツヨウ</t>
    </rPh>
    <rPh sb="88" eb="92">
      <t>ケイエイセンリャク</t>
    </rPh>
    <rPh sb="100" eb="101">
      <t>ガツ</t>
    </rPh>
    <rPh sb="102" eb="104">
      <t>サクテイ</t>
    </rPh>
    <rPh sb="104" eb="105">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</si>
</sst>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AA-4EE3-8C0C-ADB52E1959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AAA-4EE3-8C0C-ADB52E1959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20.93</c:v>
                </c:pt>
                <c:pt idx="1">
                  <c:v>23.26</c:v>
                </c:pt>
                <c:pt idx="2">
                  <c:v>9.3000000000000007</c:v>
                </c:pt>
                <c:pt idx="3">
                  <c:v>25.58</c:v>
                </c:pt>
                <c:pt idx="4">
                  <c:v>6.98</c:v>
                </c:pt>
              </c:numCache>
            </c:numRef>
          </c:val>
          <c:extLst>
            <c:ext xmlns:c16="http://schemas.microsoft.com/office/drawing/2014/chart" uri="{C3380CC4-5D6E-409C-BE32-E72D297353CC}">
              <c16:uniqueId val="{00000000-DA91-4D41-9F39-260F65EBEB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37.270000000000003</c:v>
                </c:pt>
                <c:pt idx="1">
                  <c:v>37.14</c:v>
                </c:pt>
                <c:pt idx="2">
                  <c:v>32.94</c:v>
                </c:pt>
                <c:pt idx="3">
                  <c:v>23.57</c:v>
                </c:pt>
                <c:pt idx="4">
                  <c:v>48.01</c:v>
                </c:pt>
              </c:numCache>
            </c:numRef>
          </c:val>
          <c:smooth val="0"/>
          <c:extLst>
            <c:ext xmlns:c16="http://schemas.microsoft.com/office/drawing/2014/chart" uri="{C3380CC4-5D6E-409C-BE32-E72D297353CC}">
              <c16:uniqueId val="{00000001-DA91-4D41-9F39-260F65EBEB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92.31</c:v>
                </c:pt>
                <c:pt idx="1">
                  <c:v>92.45</c:v>
                </c:pt>
                <c:pt idx="2">
                  <c:v>94.34</c:v>
                </c:pt>
                <c:pt idx="3">
                  <c:v>97.92</c:v>
                </c:pt>
                <c:pt idx="4">
                  <c:v>95.83</c:v>
                </c:pt>
              </c:numCache>
            </c:numRef>
          </c:val>
          <c:extLst>
            <c:ext xmlns:c16="http://schemas.microsoft.com/office/drawing/2014/chart" uri="{C3380CC4-5D6E-409C-BE32-E72D297353CC}">
              <c16:uniqueId val="{00000000-9C96-430A-9657-C41539D56F6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85.78</c:v>
                </c:pt>
                <c:pt idx="1">
                  <c:v>83.79</c:v>
                </c:pt>
                <c:pt idx="2">
                  <c:v>88.29</c:v>
                </c:pt>
                <c:pt idx="3">
                  <c:v>79.72</c:v>
                </c:pt>
                <c:pt idx="4">
                  <c:v>91.18</c:v>
                </c:pt>
              </c:numCache>
            </c:numRef>
          </c:val>
          <c:smooth val="0"/>
          <c:extLst>
            <c:ext xmlns:c16="http://schemas.microsoft.com/office/drawing/2014/chart" uri="{C3380CC4-5D6E-409C-BE32-E72D297353CC}">
              <c16:uniqueId val="{00000001-9C96-430A-9657-C41539D56F6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94.23</c:v>
                </c:pt>
                <c:pt idx="1">
                  <c:v>118.76</c:v>
                </c:pt>
                <c:pt idx="2">
                  <c:v>103.92</c:v>
                </c:pt>
                <c:pt idx="3">
                  <c:v>98.71</c:v>
                </c:pt>
                <c:pt idx="4">
                  <c:v>102.12</c:v>
                </c:pt>
              </c:numCache>
            </c:numRef>
          </c:val>
          <c:extLst>
            <c:ext xmlns:c16="http://schemas.microsoft.com/office/drawing/2014/chart" uri="{C3380CC4-5D6E-409C-BE32-E72D297353CC}">
              <c16:uniqueId val="{00000000-FE98-457A-8B0B-D999EA8FAC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98-457A-8B0B-D999EA8FAC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6-4E60-A1DA-8A771CFC5B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6-4E60-A1DA-8A771CFC5B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6-414F-9BBB-5E6521DF03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6-414F-9BBB-5E6521DF03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0A-46D5-A287-1D56810721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0A-46D5-A287-1D56810721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1-4351-8840-E64A315A6D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1-4351-8840-E64A315A6D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20-4C41-AF4A-478A4867FC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1105.04</c:v>
                </c:pt>
                <c:pt idx="1">
                  <c:v>1403.1</c:v>
                </c:pt>
                <c:pt idx="2">
                  <c:v>37.04</c:v>
                </c:pt>
                <c:pt idx="3">
                  <c:v>1395.89</c:v>
                </c:pt>
                <c:pt idx="4">
                  <c:v>506.14</c:v>
                </c:pt>
              </c:numCache>
            </c:numRef>
          </c:val>
          <c:smooth val="0"/>
          <c:extLst>
            <c:ext xmlns:c16="http://schemas.microsoft.com/office/drawing/2014/chart" uri="{C3380CC4-5D6E-409C-BE32-E72D297353CC}">
              <c16:uniqueId val="{00000001-C320-4C41-AF4A-478A4867FC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34.07</c:v>
                </c:pt>
                <c:pt idx="1">
                  <c:v>36.369999999999997</c:v>
                </c:pt>
                <c:pt idx="2">
                  <c:v>38.03</c:v>
                </c:pt>
                <c:pt idx="3">
                  <c:v>15.46</c:v>
                </c:pt>
                <c:pt idx="4">
                  <c:v>16.149999999999999</c:v>
                </c:pt>
              </c:numCache>
            </c:numRef>
          </c:val>
          <c:extLst>
            <c:ext xmlns:c16="http://schemas.microsoft.com/office/drawing/2014/chart" uri="{C3380CC4-5D6E-409C-BE32-E72D297353CC}">
              <c16:uniqueId val="{00000000-CCCA-4088-B933-1AE2CA74D31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16.18</c:v>
                </c:pt>
                <c:pt idx="1">
                  <c:v>17.22</c:v>
                </c:pt>
                <c:pt idx="2">
                  <c:v>19.829999999999998</c:v>
                </c:pt>
                <c:pt idx="3">
                  <c:v>30.19</c:v>
                </c:pt>
                <c:pt idx="4">
                  <c:v>35.86</c:v>
                </c:pt>
              </c:numCache>
            </c:numRef>
          </c:val>
          <c:smooth val="0"/>
          <c:extLst>
            <c:ext xmlns:c16="http://schemas.microsoft.com/office/drawing/2014/chart" uri="{C3380CC4-5D6E-409C-BE32-E72D297353CC}">
              <c16:uniqueId val="{00000001-CCCA-4088-B933-1AE2CA74D31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588.39</c:v>
                </c:pt>
                <c:pt idx="1">
                  <c:v>464.85</c:v>
                </c:pt>
                <c:pt idx="2">
                  <c:v>433.43</c:v>
                </c:pt>
                <c:pt idx="3">
                  <c:v>950.92</c:v>
                </c:pt>
                <c:pt idx="4">
                  <c:v>1167.04</c:v>
                </c:pt>
              </c:numCache>
            </c:numRef>
          </c:val>
          <c:extLst>
            <c:ext xmlns:c16="http://schemas.microsoft.com/office/drawing/2014/chart" uri="{C3380CC4-5D6E-409C-BE32-E72D297353CC}">
              <c16:uniqueId val="{00000000-D3F0-48A3-A217-C6ABDD338C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1021.89</c:v>
                </c:pt>
                <c:pt idx="1">
                  <c:v>1000.83</c:v>
                </c:pt>
                <c:pt idx="2">
                  <c:v>826.87</c:v>
                </c:pt>
                <c:pt idx="3">
                  <c:v>547.11</c:v>
                </c:pt>
                <c:pt idx="4">
                  <c:v>448.63</c:v>
                </c:pt>
              </c:numCache>
            </c:numRef>
          </c:val>
          <c:smooth val="0"/>
          <c:extLst>
            <c:ext xmlns:c16="http://schemas.microsoft.com/office/drawing/2014/chart" uri="{C3380CC4-5D6E-409C-BE32-E72D297353CC}">
              <c16:uniqueId val="{00000001-D3F0-48A3-A217-C6ABDD338C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水上村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8">
        <f>データ!S6</f>
        <v>2221</v>
      </c>
      <c r="AM8" s="68"/>
      <c r="AN8" s="68"/>
      <c r="AO8" s="68"/>
      <c r="AP8" s="68"/>
      <c r="AQ8" s="68"/>
      <c r="AR8" s="68"/>
      <c r="AS8" s="68"/>
      <c r="AT8" s="67">
        <f>データ!T6</f>
        <v>190.96</v>
      </c>
      <c r="AU8" s="67"/>
      <c r="AV8" s="67"/>
      <c r="AW8" s="67"/>
      <c r="AX8" s="67"/>
      <c r="AY8" s="67"/>
      <c r="AZ8" s="67"/>
      <c r="BA8" s="67"/>
      <c r="BB8" s="67">
        <f>データ!U6</f>
        <v>11.63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2.19</v>
      </c>
      <c r="Q10" s="67"/>
      <c r="R10" s="67"/>
      <c r="S10" s="67"/>
      <c r="T10" s="67"/>
      <c r="U10" s="67"/>
      <c r="V10" s="67"/>
      <c r="W10" s="67">
        <f>データ!Q6</f>
        <v>100</v>
      </c>
      <c r="X10" s="67"/>
      <c r="Y10" s="67"/>
      <c r="Z10" s="67"/>
      <c r="AA10" s="67"/>
      <c r="AB10" s="67"/>
      <c r="AC10" s="67"/>
      <c r="AD10" s="68">
        <f>データ!R6</f>
        <v>3110</v>
      </c>
      <c r="AE10" s="68"/>
      <c r="AF10" s="68"/>
      <c r="AG10" s="68"/>
      <c r="AH10" s="68"/>
      <c r="AI10" s="68"/>
      <c r="AJ10" s="68"/>
      <c r="AK10" s="2"/>
      <c r="AL10" s="68">
        <f>データ!V6</f>
        <v>48</v>
      </c>
      <c r="AM10" s="68"/>
      <c r="AN10" s="68"/>
      <c r="AO10" s="68"/>
      <c r="AP10" s="68"/>
      <c r="AQ10" s="68"/>
      <c r="AR10" s="68"/>
      <c r="AS10" s="68"/>
      <c r="AT10" s="67">
        <f>データ!W6</f>
        <v>0.08</v>
      </c>
      <c r="AU10" s="67"/>
      <c r="AV10" s="67"/>
      <c r="AW10" s="67"/>
      <c r="AX10" s="67"/>
      <c r="AY10" s="67"/>
      <c r="AZ10" s="67"/>
      <c r="BA10" s="67"/>
      <c r="BB10" s="67">
        <f>データ!X6</f>
        <v>600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【537.63】</v>
      </c>
      <c r="I86" s="26" t="str">
        <f>データ!CA6</f>
        <v>【35.31】</v>
      </c>
      <c r="J86" s="26" t="str">
        <f>データ!CL6</f>
        <v>【453.83】</v>
      </c>
      <c r="K86" s="26" t="str">
        <f>データ!CW6</f>
        <v>【48.17】</v>
      </c>
      <c r="L86" s="26" t="str">
        <f>データ!DH6</f>
        <v>【90.38】</v>
      </c>
      <c r="M86" s="26" t="s">
        <v>44</v>
      </c>
      <c r="N86" s="26" t="s">
        <v>44</v>
      </c>
      <c r="O86" s="26" t="str">
        <f>データ!EO6</f>
        <v>【0.00】</v>
      </c>
    </row>
  </sheetData>
  <sheetProtection algorithmName="SHA-512" hashValue="CVMNs7HofsTTsMYvesPdMqnd9S9Tuv/TSotmiIdXGr78psy1yyhCui6K/Pfehl52+jdWKbGVjLgUB0i7bMGSrA==" saltValue="QnhmjvIrke0ho/0W7164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435074</v>
      </c>
      <c r="D6" s="33">
        <f t="shared" si="3"/>
        <v>47</v>
      </c>
      <c r="E6" s="33">
        <f t="shared" si="3"/>
        <v>17</v>
      </c>
      <c r="F6" s="33">
        <f t="shared" si="3"/>
        <v>7</v>
      </c>
      <c r="G6" s="33">
        <f t="shared" si="3"/>
        <v>0</v>
      </c>
      <c r="H6" s="33" t="str">
        <f t="shared" si="3"/>
        <v>熊本県　水上村</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2.19</v>
      </c>
      <c r="Q6" s="34">
        <f t="shared" si="3"/>
        <v>100</v>
      </c>
      <c r="R6" s="34">
        <f t="shared" si="3"/>
        <v>3110</v>
      </c>
      <c r="S6" s="34">
        <f t="shared" si="3"/>
        <v>2221</v>
      </c>
      <c r="T6" s="34">
        <f t="shared" si="3"/>
        <v>190.96</v>
      </c>
      <c r="U6" s="34">
        <f t="shared" si="3"/>
        <v>11.63</v>
      </c>
      <c r="V6" s="34">
        <f t="shared" si="3"/>
        <v>48</v>
      </c>
      <c r="W6" s="34">
        <f t="shared" si="3"/>
        <v>0.08</v>
      </c>
      <c r="X6" s="34">
        <f t="shared" si="3"/>
        <v>600</v>
      </c>
      <c r="Y6" s="35">
        <f>IF(Y7="",NA(),Y7)</f>
        <v>94.23</v>
      </c>
      <c r="Z6" s="35">
        <f t="shared" ref="Z6:AH6" si="4">IF(Z7="",NA(),Z7)</f>
        <v>118.76</v>
      </c>
      <c r="AA6" s="35">
        <f t="shared" si="4"/>
        <v>103.92</v>
      </c>
      <c r="AB6" s="35">
        <f t="shared" si="4"/>
        <v>98.71</v>
      </c>
      <c r="AC6" s="35">
        <f t="shared" si="4"/>
        <v>102.12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1105.04</v>
      </c>
      <c r="BL6" s="35">
        <f t="shared" si="7"/>
        <v>1403.1</v>
      </c>
      <c r="BM6" s="35">
        <f t="shared" si="7"/>
        <v>37.04</v>
      </c>
      <c r="BN6" s="35">
        <f t="shared" si="7"/>
        <v>1395.89</v>
      </c>
      <c r="BO6" s="35">
        <f t="shared" si="7"/>
        <v>506.14</v>
      </c>
      <c r="BP6" s="34" t="str">
        <f>IF(BP7="","",IF(BP7="-","【-】","【"&amp;SUBSTITUTE(TEXT(BP7,"#,##0.00"),"-","△")&amp;"】"))</f>
        <v>【537.63】</v>
      </c>
      <c r="BQ6" s="35">
        <f>IF(BQ7="",NA(),BQ7)</f>
        <v>34.07</v>
      </c>
      <c r="BR6" s="35">
        <f t="shared" ref="BR6:BZ6" si="8">IF(BR7="",NA(),BR7)</f>
        <v>36.369999999999997</v>
      </c>
      <c r="BS6" s="35">
        <f t="shared" si="8"/>
        <v>38.03</v>
      </c>
      <c r="BT6" s="35">
        <f t="shared" si="8"/>
        <v>15.46</v>
      </c>
      <c r="BU6" s="35">
        <f t="shared" si="8"/>
        <v>16.149999999999999</v>
      </c>
      <c r="BV6" s="35">
        <f t="shared" si="8"/>
        <v>16.18</v>
      </c>
      <c r="BW6" s="35">
        <f t="shared" si="8"/>
        <v>17.22</v>
      </c>
      <c r="BX6" s="35">
        <f t="shared" si="8"/>
        <v>19.829999999999998</v>
      </c>
      <c r="BY6" s="35">
        <f t="shared" si="8"/>
        <v>30.19</v>
      </c>
      <c r="BZ6" s="35">
        <f t="shared" si="8"/>
        <v>35.86</v>
      </c>
      <c r="CA6" s="34" t="str">
        <f>IF(CA7="","",IF(CA7="-","【-】","【"&amp;SUBSTITUTE(TEXT(CA7,"#,##0.00"),"-","△")&amp;"】"))</f>
        <v>【35.31】</v>
      </c>
      <c r="CB6" s="35">
        <f>IF(CB7="",NA(),CB7)</f>
        <v>588.39</v>
      </c>
      <c r="CC6" s="35">
        <f t="shared" ref="CC6:CK6" si="9">IF(CC7="",NA(),CC7)</f>
        <v>464.85</v>
      </c>
      <c r="CD6" s="35">
        <f t="shared" si="9"/>
        <v>433.43</v>
      </c>
      <c r="CE6" s="35">
        <f t="shared" si="9"/>
        <v>950.92</v>
      </c>
      <c r="CF6" s="35">
        <f t="shared" si="9"/>
        <v>1167.04</v>
      </c>
      <c r="CG6" s="35">
        <f t="shared" si="9"/>
        <v>1021.89</v>
      </c>
      <c r="CH6" s="35">
        <f t="shared" si="9"/>
        <v>1000.83</v>
      </c>
      <c r="CI6" s="35">
        <f t="shared" si="9"/>
        <v>826.87</v>
      </c>
      <c r="CJ6" s="35">
        <f t="shared" si="9"/>
        <v>547.11</v>
      </c>
      <c r="CK6" s="35">
        <f t="shared" si="9"/>
        <v>448.63</v>
      </c>
      <c r="CL6" s="34" t="str">
        <f>IF(CL7="","",IF(CL7="-","【-】","【"&amp;SUBSTITUTE(TEXT(CL7,"#,##0.00"),"-","△")&amp;"】"))</f>
        <v>【453.83】</v>
      </c>
      <c r="CM6" s="35">
        <f>IF(CM7="",NA(),CM7)</f>
        <v>20.93</v>
      </c>
      <c r="CN6" s="35">
        <f t="shared" ref="CN6:CV6" si="10">IF(CN7="",NA(),CN7)</f>
        <v>23.26</v>
      </c>
      <c r="CO6" s="35">
        <f t="shared" si="10"/>
        <v>9.3000000000000007</v>
      </c>
      <c r="CP6" s="35">
        <f t="shared" si="10"/>
        <v>25.58</v>
      </c>
      <c r="CQ6" s="35">
        <f t="shared" si="10"/>
        <v>6.98</v>
      </c>
      <c r="CR6" s="35">
        <f t="shared" si="10"/>
        <v>37.270000000000003</v>
      </c>
      <c r="CS6" s="35">
        <f t="shared" si="10"/>
        <v>37.14</v>
      </c>
      <c r="CT6" s="35">
        <f t="shared" si="10"/>
        <v>32.94</v>
      </c>
      <c r="CU6" s="35">
        <f t="shared" si="10"/>
        <v>23.57</v>
      </c>
      <c r="CV6" s="35">
        <f t="shared" si="10"/>
        <v>48.01</v>
      </c>
      <c r="CW6" s="34" t="str">
        <f>IF(CW7="","",IF(CW7="-","【-】","【"&amp;SUBSTITUTE(TEXT(CW7,"#,##0.00"),"-","△")&amp;"】"))</f>
        <v>【48.17】</v>
      </c>
      <c r="CX6" s="35">
        <f>IF(CX7="",NA(),CX7)</f>
        <v>92.31</v>
      </c>
      <c r="CY6" s="35">
        <f t="shared" ref="CY6:DG6" si="11">IF(CY7="",NA(),CY7)</f>
        <v>92.45</v>
      </c>
      <c r="CZ6" s="35">
        <f t="shared" si="11"/>
        <v>94.34</v>
      </c>
      <c r="DA6" s="35">
        <f t="shared" si="11"/>
        <v>97.92</v>
      </c>
      <c r="DB6" s="35">
        <f t="shared" si="11"/>
        <v>95.83</v>
      </c>
      <c r="DC6" s="35">
        <f t="shared" si="11"/>
        <v>85.78</v>
      </c>
      <c r="DD6" s="35">
        <f t="shared" si="11"/>
        <v>83.79</v>
      </c>
      <c r="DE6" s="35">
        <f t="shared" si="11"/>
        <v>88.29</v>
      </c>
      <c r="DF6" s="35">
        <f t="shared" si="11"/>
        <v>79.72</v>
      </c>
      <c r="DG6" s="35">
        <f t="shared" si="11"/>
        <v>91.18</v>
      </c>
      <c r="DH6" s="34" t="str">
        <f>IF(DH7="","",IF(DH7="-","【-】","【"&amp;SUBSTITUTE(TEXT(DH7,"#,##0.00"),"-","△")&amp;"】"))</f>
        <v>【90.38】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435074</v>
      </c>
      <c r="D7" s="37">
        <v>47</v>
      </c>
      <c r="E7" s="37">
        <v>17</v>
      </c>
      <c r="F7" s="37">
        <v>7</v>
      </c>
      <c r="G7" s="37">
        <v>0</v>
      </c>
      <c r="H7" s="37" t="s">
        <v>98</v>
      </c>
      <c r="I7" s="37" t="s">
        <v>99</v>
      </c>
      <c r="J7" s="37" t="s">
        <v>100</v>
      </c>
      <c r="K7" s="37" t="s">
        <v>101</v>
      </c>
      <c r="L7" s="37" t="s">
        <v>102</v>
      </c>
      <c r="M7" s="37" t="s">
        <v>103</v>
      </c>
      <c r="N7" s="38" t="s">
        <v>104</v>
      </c>
      <c r="O7" s="38" t="s">
        <v>105</v>
      </c>
      <c r="P7" s="38">
        <v>2.19</v>
      </c>
      <c r="Q7" s="38">
        <v>100</v>
      </c>
      <c r="R7" s="38">
        <v>3110</v>
      </c>
      <c r="S7" s="38">
        <v>2221</v>
      </c>
      <c r="T7" s="38">
        <v>190.96</v>
      </c>
      <c r="U7" s="38">
        <v>11.63</v>
      </c>
      <c r="V7" s="38">
        <v>48</v>
      </c>
      <c r="W7" s="38">
        <v>0.08</v>
      </c>
      <c r="X7" s="38">
        <v>600</v>
      </c>
      <c r="Y7" s="38">
        <v>94.23</v>
      </c>
      <c r="Z7" s="38">
        <v>118.76</v>
      </c>
      <c r="AA7" s="38">
        <v>103.92</v>
      </c>
      <c r="AB7" s="38">
        <v>98.71</v>
      </c>
      <c r="AC7" s="38">
        <v>102.12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1105.04</v>
      </c>
      <c r="BL7" s="38">
        <v>1403.1</v>
      </c>
      <c r="BM7" s="38">
        <v>37.04</v>
      </c>
      <c r="BN7" s="38">
        <v>1395.89</v>
      </c>
      <c r="BO7" s="38">
        <v>506.14</v>
      </c>
      <c r="BP7" s="38">
        <v>537.63</v>
      </c>
      <c r="BQ7" s="38">
        <v>34.07</v>
      </c>
      <c r="BR7" s="38">
        <v>36.369999999999997</v>
      </c>
      <c r="BS7" s="38">
        <v>38.03</v>
      </c>
      <c r="BT7" s="38">
        <v>15.46</v>
      </c>
      <c r="BU7" s="38">
        <v>16.149999999999999</v>
      </c>
      <c r="BV7" s="38">
        <v>16.18</v>
      </c>
      <c r="BW7" s="38">
        <v>17.22</v>
      </c>
      <c r="BX7" s="38">
        <v>19.829999999999998</v>
      </c>
      <c r="BY7" s="38">
        <v>30.19</v>
      </c>
      <c r="BZ7" s="38">
        <v>35.86</v>
      </c>
      <c r="CA7" s="38">
        <v>35.31</v>
      </c>
      <c r="CB7" s="38">
        <v>588.39</v>
      </c>
      <c r="CC7" s="38">
        <v>464.85</v>
      </c>
      <c r="CD7" s="38">
        <v>433.43</v>
      </c>
      <c r="CE7" s="38">
        <v>950.92</v>
      </c>
      <c r="CF7" s="38">
        <v>1167.04</v>
      </c>
      <c r="CG7" s="38">
        <v>1021.89</v>
      </c>
      <c r="CH7" s="38">
        <v>1000.83</v>
      </c>
      <c r="CI7" s="38">
        <v>826.87</v>
      </c>
      <c r="CJ7" s="38">
        <v>547.11</v>
      </c>
      <c r="CK7" s="38">
        <v>448.63</v>
      </c>
      <c r="CL7" s="38">
        <v>453.83</v>
      </c>
      <c r="CM7" s="38">
        <v>20.93</v>
      </c>
      <c r="CN7" s="38">
        <v>23.26</v>
      </c>
      <c r="CO7" s="38">
        <v>9.3000000000000007</v>
      </c>
      <c r="CP7" s="38">
        <v>25.58</v>
      </c>
      <c r="CQ7" s="38">
        <v>6.98</v>
      </c>
      <c r="CR7" s="38">
        <v>37.270000000000003</v>
      </c>
      <c r="CS7" s="38">
        <v>37.14</v>
      </c>
      <c r="CT7" s="38">
        <v>32.94</v>
      </c>
      <c r="CU7" s="38">
        <v>23.57</v>
      </c>
      <c r="CV7" s="38">
        <v>48.01</v>
      </c>
      <c r="CW7" s="38">
        <v>48.17</v>
      </c>
      <c r="CX7" s="38">
        <v>92.31</v>
      </c>
      <c r="CY7" s="38">
        <v>92.45</v>
      </c>
      <c r="CZ7" s="38">
        <v>94.34</v>
      </c>
      <c r="DA7" s="38">
        <v>97.92</v>
      </c>
      <c r="DB7" s="38">
        <v>95.83</v>
      </c>
      <c r="DC7" s="38">
        <v>85.78</v>
      </c>
      <c r="DD7" s="38">
        <v>83.79</v>
      </c>
      <c r="DE7" s="38">
        <v>88.29</v>
      </c>
      <c r="DF7" s="38">
        <v>79.72</v>
      </c>
      <c r="DG7" s="38">
        <v>91.18</v>
      </c>
      <c r="DH7" s="38">
        <v>90.38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内田杏奈</cp:lastModifiedBy>
  <dcterms:created xsi:type="dcterms:W3CDTF">2019-12-05T05:26:29Z</dcterms:created>
  <dcterms:modified xsi:type="dcterms:W3CDTF">2020-01-28T11:33:23Z</dcterms:modified>
  <cp:category/>
</cp:coreProperties>
</file>