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Z:\02　企画政策課\10 調査回答\R1\08_公営企業に係る経営比較分析表（Ｈ３０決算）\"/>
    </mc:Choice>
  </mc:AlternateContent>
  <workbookProtection workbookAlgorithmName="SHA-512" workbookHashValue="gDJeEKWhlobjF0sVjQOdNycfKA6Hx/9h9OTu0mAhZ4ixFeR2baWIHRr2Dxi7+ptET+BzxDuCgyTSv06yQEnYSQ==" workbookSaltValue="sydwUeghOz564BBtpJbp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<sst xmlns="http://schemas.openxmlformats.org/spreadsheetml/2006/main" count="228" uniqueCount="113">
  <si>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</si>
  <si>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</si>
  <si>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</si>
  <si>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</si>
  <si>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</si>
  <si>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</si>
  <si>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</si>
  <si>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</si>
  <si>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</si>
  <si>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</si>
  <si>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</si>
  <si>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</si>
  <si>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</si>
  <si>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</si>
  <si>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</si>
  <si>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</si>
  <si>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</si>
  <si>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</si>
  <si>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</si>
  <si>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</si>
  <si>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</si>
  <si>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</si>
  <si>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</si>
  <si>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</si>
  <si>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</si>
  <si>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</si>
  <si>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</si>
  <si>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</si>
  <si>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</si>
  <si>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</si>
  <si>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</si>
  <si>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</si>
  <si>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</si>
  <si>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</si>
  <si>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</si>
  <si>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</si>
  <si>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</si>
  <si>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</si>
  <si>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</si>
  <si>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</si>
  <si>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</si>
  <si>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</si>
  <si>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</si>
  <si>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</si>
  <si>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</si>
  <si>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</si>
  <si>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</si>
  <si>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</si>
  <si>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</si>
  <si>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</si>
  <si>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</si>
  <si>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</si>
  <si>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</si>
  <si>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</si>
  <si>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</si>
  <si>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</si>
  <si>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</si>
  <si>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</si>
  <si>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</si>
  <si>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</si>
  <si>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</si>
  <si>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</si>
  <si>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</si>
  <si>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</si>
  <si>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</si>
  <si>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</si>
  <si>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</si>
  <si>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</si>
  <si>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</si>
  <si>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</si>
  <si>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</si>
  <si>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</si>
  <si>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</si>
  <si>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</si>
  <si>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</si>
  <si>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</si>
  <si>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</si>
  <si>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</si>
  <si>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</si>
  <si>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</si>
  <si>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</si>
  <si>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</si>
  <si>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</si>
  <si>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</si>
  <si>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</si>
  <si>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</si>
  <si>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</si>
  <si>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</si>
  <si>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</si>
  <si>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</si>
  <si>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</si>
  <si>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</si>
  <si>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</si>
  <si>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</si>
  <si>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</si>
  <si>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</si>
  <si>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</si>
  <si>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</si>
  <si>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</si>
  <si>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</si>
  <si>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</si>
  <si>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</si>
  <si>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</si>
  <si>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</si>
  <si>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</si>
  <si>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</si>
  <si>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</si>
  <si>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</si>
  <si>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</si>
  <si>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</si>
  <si>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14年から供用開始し、20年が経過しようとしている。施設等の機器の故障はもちろん、管渠の老朽化も進んでいる。今後、安定した経営を行う為には管渠も定期的に更新する必要がある。突発的な修繕が起きないよう最適化構想に基づき施設管理を行っていきたい。</t>
    <rPh sb="1" eb="3">
      <t>ヘイセイ</t>
    </rPh>
    <rPh sb="5" eb="6">
      <t>ネン</t>
    </rPh>
    <rPh sb="9" eb="10">
      <t>ネン</t>
    </rPh>
    <rPh sb="12" eb="14">
      <t>キョウヨウ</t>
    </rPh>
    <rPh sb="14" eb="16">
      <t>カイシ</t>
    </rPh>
    <rPh sb="20" eb="21">
      <t>ネン</t>
    </rPh>
    <rPh sb="22" eb="24">
      <t>ケイカ</t>
    </rPh>
    <rPh sb="33" eb="35">
      <t>シセツ</t>
    </rPh>
    <rPh sb="35" eb="36">
      <t>トウ</t>
    </rPh>
    <rPh sb="37" eb="39">
      <t>キキ</t>
    </rPh>
    <rPh sb="40" eb="42">
      <t>コショウ</t>
    </rPh>
    <rPh sb="48" eb="50">
      <t>カンキョ</t>
    </rPh>
    <rPh sb="51" eb="54">
      <t>ロウキュウカ</t>
    </rPh>
    <rPh sb="55" eb="56">
      <t>スス</t>
    </rPh>
    <rPh sb="61" eb="63">
      <t>コンゴ</t>
    </rPh>
    <rPh sb="64" eb="66">
      <t>アンテイ</t>
    </rPh>
    <rPh sb="68" eb="70">
      <t>ケイエイ</t>
    </rPh>
    <rPh sb="71" eb="72">
      <t>オコナ</t>
    </rPh>
    <rPh sb="73" eb="74">
      <t>タメ</t>
    </rPh>
    <rPh sb="76" eb="78">
      <t>カンキョ</t>
    </rPh>
    <rPh sb="79" eb="82">
      <t>テイキテキ</t>
    </rPh>
    <rPh sb="83" eb="85">
      <t>コウシン</t>
    </rPh>
    <rPh sb="87" eb="89">
      <t>ヒツヨウ</t>
    </rPh>
    <rPh sb="93" eb="95">
      <t>トッパツ</t>
    </rPh>
    <rPh sb="95" eb="96">
      <t>テキ</t>
    </rPh>
    <rPh sb="97" eb="99">
      <t>シュウゼン</t>
    </rPh>
    <rPh sb="100" eb="101">
      <t>オ</t>
    </rPh>
    <rPh sb="106" eb="109">
      <t>サイテキカ</t>
    </rPh>
    <rPh sb="109" eb="111">
      <t>コウソウ</t>
    </rPh>
    <rPh sb="112" eb="113">
      <t>モト</t>
    </rPh>
    <rPh sb="115" eb="117">
      <t>シセツ</t>
    </rPh>
    <rPh sb="117" eb="119">
      <t>カンリ</t>
    </rPh>
    <rPh sb="120" eb="121">
      <t>オコナ</t>
    </rPh>
    <phoneticPr fontId="4"/>
  </si>
  <si>
    <t>　平成30年度の経営の健全性・効率性について、例年と比べ汚水処理費の増加に伴い、収益的収支比率の減少に繋がったと思われる。　
　ここ数年の水洗化率を見ると横ばいの状態である。しかし、施設利用率を見ると減少傾向にある。また、有収水量も減少傾向にある。このことから、各家庭における水道及び自家水の使用量が年々減少していることが考えられる。そのため、今後、健全で安定した処理を行う為、水洗化率の向上及び汚水処理経費の削減に努めなければならない。　　　
　　　　　　　　　　　　　　　　　　</t>
    <rPh sb="1" eb="3">
      <t>ヘイセイ</t>
    </rPh>
    <rPh sb="5" eb="7">
      <t>ネンド</t>
    </rPh>
    <rPh sb="8" eb="10">
      <t>ケイエイ</t>
    </rPh>
    <rPh sb="11" eb="14">
      <t>ケンゼンセイ</t>
    </rPh>
    <rPh sb="15" eb="18">
      <t>コウリツセイ</t>
    </rPh>
    <rPh sb="23" eb="25">
      <t>レイネン</t>
    </rPh>
    <rPh sb="26" eb="27">
      <t>クラ</t>
    </rPh>
    <rPh sb="28" eb="30">
      <t>オスイ</t>
    </rPh>
    <rPh sb="30" eb="33">
      <t>ショリヒ</t>
    </rPh>
    <rPh sb="34" eb="36">
      <t>ゾウカ</t>
    </rPh>
    <rPh sb="37" eb="38">
      <t>トモナ</t>
    </rPh>
    <rPh sb="40" eb="43">
      <t>シュウエキテキ</t>
    </rPh>
    <rPh sb="43" eb="45">
      <t>シュウシ</t>
    </rPh>
    <rPh sb="45" eb="47">
      <t>ヒリツ</t>
    </rPh>
    <rPh sb="48" eb="50">
      <t>ゲンショウ</t>
    </rPh>
    <rPh sb="51" eb="52">
      <t>ツナ</t>
    </rPh>
    <rPh sb="56" eb="57">
      <t>オモ</t>
    </rPh>
    <rPh sb="66" eb="68">
      <t>スウネン</t>
    </rPh>
    <rPh sb="69" eb="72">
      <t>スイセンカ</t>
    </rPh>
    <rPh sb="72" eb="73">
      <t>リツ</t>
    </rPh>
    <rPh sb="74" eb="75">
      <t>ミ</t>
    </rPh>
    <rPh sb="77" eb="78">
      <t>ヨコ</t>
    </rPh>
    <rPh sb="81" eb="83">
      <t>ジョウタイ</t>
    </rPh>
    <rPh sb="91" eb="93">
      <t>シセツ</t>
    </rPh>
    <rPh sb="93" eb="96">
      <t>リヨウリツ</t>
    </rPh>
    <rPh sb="97" eb="98">
      <t>ミ</t>
    </rPh>
    <rPh sb="100" eb="102">
      <t>ゲンショウ</t>
    </rPh>
    <rPh sb="102" eb="104">
      <t>ケイコウ</t>
    </rPh>
    <rPh sb="111" eb="113">
      <t>ユウシュウ</t>
    </rPh>
    <rPh sb="113" eb="115">
      <t>スイリョウ</t>
    </rPh>
    <rPh sb="116" eb="118">
      <t>ゲンショウ</t>
    </rPh>
    <rPh sb="118" eb="120">
      <t>ケイコウ</t>
    </rPh>
    <rPh sb="131" eb="134">
      <t>カクカテイ</t>
    </rPh>
    <rPh sb="138" eb="140">
      <t>スイドウ</t>
    </rPh>
    <rPh sb="140" eb="141">
      <t>オヨ</t>
    </rPh>
    <rPh sb="142" eb="145">
      <t>ジカスイ</t>
    </rPh>
    <rPh sb="172" eb="174">
      <t>コンゴ</t>
    </rPh>
    <rPh sb="175" eb="177">
      <t>ケンゼン</t>
    </rPh>
    <rPh sb="178" eb="180">
      <t>アンテイ</t>
    </rPh>
    <rPh sb="182" eb="184">
      <t>ショリ</t>
    </rPh>
    <rPh sb="185" eb="186">
      <t>オコナ</t>
    </rPh>
    <rPh sb="187" eb="188">
      <t>タメ</t>
    </rPh>
    <rPh sb="189" eb="192">
      <t>スイセンカ</t>
    </rPh>
    <rPh sb="192" eb="193">
      <t>リツ</t>
    </rPh>
    <rPh sb="194" eb="196">
      <t>コウジョウ</t>
    </rPh>
    <rPh sb="196" eb="197">
      <t>オヨ</t>
    </rPh>
    <rPh sb="198" eb="200">
      <t>オスイ</t>
    </rPh>
    <rPh sb="200" eb="202">
      <t>ショリ</t>
    </rPh>
    <rPh sb="202" eb="204">
      <t>ケイヒ</t>
    </rPh>
    <rPh sb="205" eb="207">
      <t>サクゲン</t>
    </rPh>
    <rPh sb="208" eb="209">
      <t>ツト</t>
    </rPh>
    <phoneticPr fontId="4"/>
  </si>
  <si>
    <t>　平成28年度に料金の改定を行い、以前と比べ経費回収率の向上を図ることができたが、有収水量の減少で年々減少すると予想される。また、施設の老朽化により修繕料・更新に関する費用が必ず発生する。その中で安定した経営を行う為、水洗化率の向上のための加入の促進、最適整備計画に沿った更新・修繕、経営戦略の策定を行い安定した経営と施設管理を行っていく。
　経営戦略については、現在策定中である。</t>
    <rPh sb="1" eb="3">
      <t>ヘイセイ</t>
    </rPh>
    <rPh sb="5" eb="7">
      <t>ネンド</t>
    </rPh>
    <rPh sb="8" eb="10">
      <t>リョウキン</t>
    </rPh>
    <rPh sb="11" eb="13">
      <t>カイテイ</t>
    </rPh>
    <rPh sb="14" eb="15">
      <t>オコナ</t>
    </rPh>
    <rPh sb="17" eb="19">
      <t>イゼン</t>
    </rPh>
    <rPh sb="20" eb="21">
      <t>クラ</t>
    </rPh>
    <rPh sb="22" eb="24">
      <t>ケイヒ</t>
    </rPh>
    <rPh sb="24" eb="27">
      <t>カイシュウリツ</t>
    </rPh>
    <rPh sb="28" eb="30">
      <t>コウジョウ</t>
    </rPh>
    <rPh sb="31" eb="32">
      <t>ハカ</t>
    </rPh>
    <rPh sb="41" eb="43">
      <t>ユウシュウ</t>
    </rPh>
    <rPh sb="43" eb="45">
      <t>スイリョウ</t>
    </rPh>
    <rPh sb="46" eb="48">
      <t>ゲンショウ</t>
    </rPh>
    <rPh sb="49" eb="51">
      <t>ネンネン</t>
    </rPh>
    <rPh sb="51" eb="53">
      <t>ゲンショウ</t>
    </rPh>
    <rPh sb="56" eb="58">
      <t>ヨソウ</t>
    </rPh>
    <rPh sb="65" eb="67">
      <t>シセツ</t>
    </rPh>
    <rPh sb="68" eb="71">
      <t>ロウキュウカ</t>
    </rPh>
    <rPh sb="74" eb="77">
      <t>シュウゼンリョウ</t>
    </rPh>
    <rPh sb="78" eb="80">
      <t>コウシン</t>
    </rPh>
    <rPh sb="81" eb="82">
      <t>カン</t>
    </rPh>
    <rPh sb="84" eb="86">
      <t>ヒヨウ</t>
    </rPh>
    <rPh sb="87" eb="88">
      <t>カナラ</t>
    </rPh>
    <rPh sb="89" eb="91">
      <t>ハッセイ</t>
    </rPh>
    <rPh sb="96" eb="97">
      <t>ナカ</t>
    </rPh>
    <rPh sb="98" eb="100">
      <t>アンテイ</t>
    </rPh>
    <rPh sb="102" eb="104">
      <t>ケイエイ</t>
    </rPh>
    <rPh sb="105" eb="106">
      <t>オコナ</t>
    </rPh>
    <rPh sb="107" eb="108">
      <t>タメ</t>
    </rPh>
    <rPh sb="109" eb="112">
      <t>スイセンカ</t>
    </rPh>
    <rPh sb="112" eb="113">
      <t>リツ</t>
    </rPh>
    <rPh sb="114" eb="116">
      <t>コウジョウ</t>
    </rPh>
    <rPh sb="123" eb="125">
      <t>ソクシン</t>
    </rPh>
    <rPh sb="126" eb="128">
      <t>サイテキ</t>
    </rPh>
    <rPh sb="128" eb="130">
      <t>セイビ</t>
    </rPh>
    <rPh sb="130" eb="132">
      <t>ケイカク</t>
    </rPh>
    <rPh sb="133" eb="134">
      <t>ソ</t>
    </rPh>
    <rPh sb="136" eb="138">
      <t>コウシン</t>
    </rPh>
    <rPh sb="139" eb="141">
      <t>シュウゼン</t>
    </rPh>
    <rPh sb="142" eb="144">
      <t>ケイエイ</t>
    </rPh>
    <rPh sb="144" eb="146">
      <t>センリャク</t>
    </rPh>
    <rPh sb="147" eb="149">
      <t>サクテイ</t>
    </rPh>
    <rPh sb="150" eb="151">
      <t>オコナ</t>
    </rPh>
    <rPh sb="152" eb="154">
      <t>アンテイ</t>
    </rPh>
    <rPh sb="156" eb="158">
      <t>ケイエイ</t>
    </rPh>
    <rPh sb="159" eb="163">
      <t>シセツカンリ</t>
    </rPh>
    <rPh sb="164" eb="165">
      <t>オコナ</t>
    </rPh>
    <rPh sb="172" eb="174">
      <t>ケイエイ</t>
    </rPh>
    <rPh sb="174" eb="176">
      <t>センリャク</t>
    </rPh>
    <rPh sb="182" eb="184">
      <t>ゲンザイ</t>
    </rPh>
    <rPh sb="184" eb="187">
      <t>サクテイチュウ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</si>
</sst>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E3-4040-BDBE-CA7062975A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7E3-4040-BDBE-CA7062975A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99.56</c:v>
                </c:pt>
                <c:pt idx="1">
                  <c:v>100.02</c:v>
                </c:pt>
                <c:pt idx="2">
                  <c:v>99.35</c:v>
                </c:pt>
                <c:pt idx="3">
                  <c:v>100.21</c:v>
                </c:pt>
                <c:pt idx="4">
                  <c:v>97.43</c:v>
                </c:pt>
              </c:numCache>
            </c:numRef>
          </c:val>
          <c:extLst>
            <c:ext xmlns:c16="http://schemas.microsoft.com/office/drawing/2014/chart" uri="{C3380CC4-5D6E-409C-BE32-E72D297353CC}">
              <c16:uniqueId val="{00000000-36FF-4B64-8CB4-C093C82411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F-4B64-8CB4-C093C82411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A-4CE7-AD00-057B33AEF1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A-4CE7-AD00-057B33AEF1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9-48FA-B3D6-62AED8F128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9-48FA-B3D6-62AED8F128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CA-4912-8D23-A77AA2393D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CA-4912-8D23-A77AA2393D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0-4200-A24B-505B36F7E2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0-4200-A24B-505B36F7E2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49.84</c:v>
                </c:pt>
                <c:pt idx="1">
                  <c:v>23.15</c:v>
                </c:pt>
                <c:pt idx="2">
                  <c:v>16.809999999999999</c:v>
                </c:pt>
                <c:pt idx="3">
                  <c:v>132.54</c:v>
                </c:pt>
                <c:pt idx="4">
                  <c:v>211.66</c:v>
                </c:pt>
              </c:numCache>
            </c:numRef>
          </c:val>
          <c:extLst>
            <c:ext xmlns:c16="http://schemas.microsoft.com/office/drawing/2014/chart" uri="{C3380CC4-5D6E-409C-BE32-E72D297353CC}">
              <c16:uniqueId val="{00000000-3F18-461B-A84D-0F9E3399AC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F18-461B-A84D-0F9E3399AC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50.38</c:v>
                </c:pt>
                <c:pt idx="1">
                  <c:v>58.47</c:v>
                </c:pt>
                <c:pt idx="2">
                  <c:v>69.489999999999995</c:v>
                </c:pt>
                <c:pt idx="3">
                  <c:v>59.43</c:v>
                </c:pt>
                <c:pt idx="4">
                  <c:v>62.27</c:v>
                </c:pt>
              </c:numCache>
            </c:numRef>
          </c:val>
          <c:extLst>
            <c:ext xmlns:c16="http://schemas.microsoft.com/office/drawing/2014/chart" uri="{C3380CC4-5D6E-409C-BE32-E72D297353CC}">
              <c16:uniqueId val="{00000000-E9BF-492B-86B6-37E4286C0F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9BF-492B-86B6-37E4286C0F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286.04000000000002</c:v>
                </c:pt>
                <c:pt idx="1">
                  <c:v>244.67</c:v>
                </c:pt>
                <c:pt idx="2">
                  <c:v>268.88</c:v>
                </c:pt>
                <c:pt idx="3">
                  <c:v>322.38</c:v>
                </c:pt>
                <c:pt idx="4">
                  <c:v>308.79000000000002</c:v>
                </c:pt>
              </c:numCache>
            </c:numRef>
          </c:val>
          <c:extLst>
            <c:ext xmlns:c16="http://schemas.microsoft.com/office/drawing/2014/chart" uri="{C3380CC4-5D6E-409C-BE32-E72D297353CC}">
              <c16:uniqueId val="{00000000-841B-4A8B-A749-6D8433E223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41B-4A8B-A749-6D8433E223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c:v>
                </c:pt>
                <c:pt idx="1">
                  <c:v>60</c:v>
                </c:pt>
                <c:pt idx="2">
                  <c:v>60.87</c:v>
                </c:pt>
                <c:pt idx="3">
                  <c:v>59.78</c:v>
                </c:pt>
                <c:pt idx="4">
                  <c:v>57.61</c:v>
                </c:pt>
              </c:numCache>
            </c:numRef>
          </c:val>
          <c:extLst>
            <c:ext xmlns:c16="http://schemas.microsoft.com/office/drawing/2014/chart" uri="{C3380CC4-5D6E-409C-BE32-E72D297353CC}">
              <c16:uniqueId val="{00000000-E3A5-4440-BFB4-D7759B941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3A5-4440-BFB4-D7759B941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c:v>
                </c:pt>
                <c:pt idx="1">
                  <c:v>94.47</c:v>
                </c:pt>
                <c:pt idx="2">
                  <c:v>94.71</c:v>
                </c:pt>
                <c:pt idx="3">
                  <c:v>94.69</c:v>
                </c:pt>
                <c:pt idx="4">
                  <c:v>94.61</c:v>
                </c:pt>
              </c:numCache>
            </c:numRef>
          </c:val>
          <c:extLst>
            <c:ext xmlns:c16="http://schemas.microsoft.com/office/drawing/2014/chart" uri="{C3380CC4-5D6E-409C-BE32-E72D297353CC}">
              <c16:uniqueId val="{00000000-F432-4919-AE9D-A2D5260FEC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432-4919-AE9D-A2D5260FEC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苓北町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7290</v>
      </c>
      <c r="AM8" s="50"/>
      <c r="AN8" s="50"/>
      <c r="AO8" s="50"/>
      <c r="AP8" s="50"/>
      <c r="AQ8" s="50"/>
      <c r="AR8" s="50"/>
      <c r="AS8" s="50"/>
      <c r="AT8" s="45">
        <f>データ!T6</f>
        <v>67.58</v>
      </c>
      <c r="AU8" s="45"/>
      <c r="AV8" s="45"/>
      <c r="AW8" s="45"/>
      <c r="AX8" s="45"/>
      <c r="AY8" s="45"/>
      <c r="AZ8" s="45"/>
      <c r="BA8" s="45"/>
      <c r="BB8" s="45">
        <f>データ!U6</f>
        <v>107.87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2.82</v>
      </c>
      <c r="Q10" s="45"/>
      <c r="R10" s="45"/>
      <c r="S10" s="45"/>
      <c r="T10" s="45"/>
      <c r="U10" s="45"/>
      <c r="V10" s="45"/>
      <c r="W10" s="45">
        <f>データ!Q6</f>
        <v>87.22</v>
      </c>
      <c r="X10" s="45"/>
      <c r="Y10" s="45"/>
      <c r="Z10" s="45"/>
      <c r="AA10" s="45"/>
      <c r="AB10" s="45"/>
      <c r="AC10" s="45"/>
      <c r="AD10" s="50">
        <f>データ!R6</f>
        <v>3720</v>
      </c>
      <c r="AE10" s="50"/>
      <c r="AF10" s="50"/>
      <c r="AG10" s="50"/>
      <c r="AH10" s="50"/>
      <c r="AI10" s="50"/>
      <c r="AJ10" s="50"/>
      <c r="AK10" s="2"/>
      <c r="AL10" s="50">
        <f>データ!V6</f>
        <v>204</v>
      </c>
      <c r="AM10" s="50"/>
      <c r="AN10" s="50"/>
      <c r="AO10" s="50"/>
      <c r="AP10" s="50"/>
      <c r="AQ10" s="50"/>
      <c r="AR10" s="50"/>
      <c r="AS10" s="50"/>
      <c r="AT10" s="45">
        <f>データ!W6</f>
        <v>0.21</v>
      </c>
      <c r="AU10" s="45"/>
      <c r="AV10" s="45"/>
      <c r="AW10" s="45"/>
      <c r="AX10" s="45"/>
      <c r="AY10" s="45"/>
      <c r="AZ10" s="45"/>
      <c r="BA10" s="45"/>
      <c r="BB10" s="45">
        <f>データ!X6</f>
        <v>971.43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t5f7/jjh4fqoK+IDFLsqJDHJX0Oq6BsgkMMUDv2MPkq6iMg6v+ZUGmMUwtGnFQmC97gtYGiwNpti7xLg1hi6lg==" saltValue="tS4Sii0DXuH3r7YcWO11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435317</v>
      </c>
      <c r="D6" s="33">
        <f t="shared" si="3"/>
        <v>47</v>
      </c>
      <c r="E6" s="33">
        <f t="shared" si="3"/>
        <v>17</v>
      </c>
      <c r="F6" s="33">
        <f t="shared" si="3"/>
        <v>5</v>
      </c>
      <c r="G6" s="33">
        <f t="shared" si="3"/>
        <v>0</v>
      </c>
      <c r="H6" s="33" t="str">
        <f t="shared" si="3"/>
        <v>熊本県　苓北町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2.82</v>
      </c>
      <c r="Q6" s="34">
        <f t="shared" si="3"/>
        <v>87.22</v>
      </c>
      <c r="R6" s="34">
        <f t="shared" si="3"/>
        <v>3720</v>
      </c>
      <c r="S6" s="34">
        <f t="shared" si="3"/>
        <v>7290</v>
      </c>
      <c r="T6" s="34">
        <f t="shared" si="3"/>
        <v>67.58</v>
      </c>
      <c r="U6" s="34">
        <f t="shared" si="3"/>
        <v>107.87</v>
      </c>
      <c r="V6" s="34">
        <f t="shared" si="3"/>
        <v>204</v>
      </c>
      <c r="W6" s="34">
        <f t="shared" si="3"/>
        <v>0.21</v>
      </c>
      <c r="X6" s="34">
        <f t="shared" si="3"/>
        <v>971.43</v>
      </c>
      <c r="Y6" s="35">
        <f>IF(Y7="",NA(),Y7)</f>
        <v>99.56</v>
      </c>
      <c r="Z6" s="35">
        <f t="shared" ref="Z6:AH6" si="4">IF(Z7="",NA(),Z7)</f>
        <v>100.02</v>
      </c>
      <c r="AA6" s="35">
        <f t="shared" si="4"/>
        <v>99.35</v>
      </c>
      <c r="AB6" s="35">
        <f t="shared" si="4"/>
        <v>100.21</v>
      </c>
      <c r="AC6" s="35">
        <f t="shared" si="4"/>
        <v>97.43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49.84</v>
      </c>
      <c r="BG6" s="35">
        <f t="shared" ref="BG6:BO6" si="7">IF(BG7="",NA(),BG7)</f>
        <v>23.15</v>
      </c>
      <c r="BH6" s="35">
        <f t="shared" si="7"/>
        <v>16.809999999999999</v>
      </c>
      <c r="BI6" s="35">
        <f t="shared" si="7"/>
        <v>132.54</v>
      </c>
      <c r="BJ6" s="35">
        <f t="shared" si="7"/>
        <v>211.66</v>
      </c>
      <c r="BK6" s="35">
        <f t="shared" si="7"/>
        <v>1044.8</v>
      </c>
      <c r="BL6" s="35">
        <f t="shared" si="7"/>
        <v>1081.8</v>
      </c>
      <c r="BM6" s="35">
        <f t="shared" si="7"/>
        <v>974.93</v>
      </c>
      <c r="BN6" s="35">
        <f t="shared" si="7"/>
        <v>855.8</v>
      </c>
      <c r="BO6" s="35">
        <f t="shared" si="7"/>
        <v>789.46</v>
      </c>
      <c r="BP6" s="34" t="str">
        <f>IF(BP7="","",IF(BP7="-","【-】","【"&amp;SUBSTITUTE(TEXT(BP7,"#,##0.00"),"-","△")&amp;"】"))</f>
        <v>【747.76】</v>
      </c>
      <c r="BQ6" s="35">
        <f>IF(BQ7="",NA(),BQ7)</f>
        <v>50.38</v>
      </c>
      <c r="BR6" s="35">
        <f t="shared" ref="BR6:BZ6" si="8">IF(BR7="",NA(),BR7)</f>
        <v>58.47</v>
      </c>
      <c r="BS6" s="35">
        <f t="shared" si="8"/>
        <v>69.489999999999995</v>
      </c>
      <c r="BT6" s="35">
        <f t="shared" si="8"/>
        <v>59.43</v>
      </c>
      <c r="BU6" s="35">
        <f t="shared" si="8"/>
        <v>62.27</v>
      </c>
      <c r="BV6" s="35">
        <f t="shared" si="8"/>
        <v>50.82</v>
      </c>
      <c r="BW6" s="35">
        <f t="shared" si="8"/>
        <v>52.19</v>
      </c>
      <c r="BX6" s="35">
        <f t="shared" si="8"/>
        <v>55.32</v>
      </c>
      <c r="BY6" s="35">
        <f t="shared" si="8"/>
        <v>59.8</v>
      </c>
      <c r="BZ6" s="35">
        <f t="shared" si="8"/>
        <v>57.77</v>
      </c>
      <c r="CA6" s="34" t="str">
        <f>IF(CA7="","",IF(CA7="-","【-】","【"&amp;SUBSTITUTE(TEXT(CA7,"#,##0.00"),"-","△")&amp;"】"))</f>
        <v>【59.51】</v>
      </c>
      <c r="CB6" s="35">
        <f>IF(CB7="",NA(),CB7)</f>
        <v>286.04000000000002</v>
      </c>
      <c r="CC6" s="35">
        <f t="shared" ref="CC6:CK6" si="9">IF(CC7="",NA(),CC7)</f>
        <v>244.67</v>
      </c>
      <c r="CD6" s="35">
        <f t="shared" si="9"/>
        <v>268.88</v>
      </c>
      <c r="CE6" s="35">
        <f t="shared" si="9"/>
        <v>322.38</v>
      </c>
      <c r="CF6" s="35">
        <f t="shared" si="9"/>
        <v>308.79000000000002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v>
      </c>
      <c r="CN6" s="35">
        <f t="shared" ref="CN6:CV6" si="10">IF(CN7="",NA(),CN7)</f>
        <v>60</v>
      </c>
      <c r="CO6" s="35">
        <f t="shared" si="10"/>
        <v>60.87</v>
      </c>
      <c r="CP6" s="35">
        <f t="shared" si="10"/>
        <v>59.78</v>
      </c>
      <c r="CQ6" s="35">
        <f t="shared" si="10"/>
        <v>57.61</v>
      </c>
      <c r="CR6" s="35">
        <f t="shared" si="10"/>
        <v>53.24</v>
      </c>
      <c r="CS6" s="35">
        <f t="shared" si="10"/>
        <v>52.31</v>
      </c>
      <c r="CT6" s="35">
        <f t="shared" si="10"/>
        <v>60.65</v>
      </c>
      <c r="CU6" s="35">
        <f t="shared" si="10"/>
        <v>51.75</v>
      </c>
      <c r="CV6" s="35">
        <f t="shared" si="10"/>
        <v>50.68</v>
      </c>
      <c r="CW6" s="34" t="str">
        <f>IF(CW7="","",IF(CW7="-","【-】","【"&amp;SUBSTITUTE(TEXT(CW7,"#,##0.00"),"-","△")&amp;"】"))</f>
        <v>【52.23】</v>
      </c>
      <c r="CX6" s="35">
        <f>IF(CX7="",NA(),CX7)</f>
        <v>94.3</v>
      </c>
      <c r="CY6" s="35">
        <f t="shared" ref="CY6:DG6" si="11">IF(CY7="",NA(),CY7)</f>
        <v>94.47</v>
      </c>
      <c r="CZ6" s="35">
        <f t="shared" si="11"/>
        <v>94.71</v>
      </c>
      <c r="DA6" s="35">
        <f t="shared" si="11"/>
        <v>94.69</v>
      </c>
      <c r="DB6" s="35">
        <f t="shared" si="11"/>
        <v>94.61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435317</v>
      </c>
      <c r="D7" s="37">
        <v>47</v>
      </c>
      <c r="E7" s="37">
        <v>17</v>
      </c>
      <c r="F7" s="37">
        <v>5</v>
      </c>
      <c r="G7" s="37">
        <v>0</v>
      </c>
      <c r="H7" s="37" t="s">
        <v>97</v>
      </c>
      <c r="I7" s="37" t="s">
        <v>98</v>
      </c>
      <c r="J7" s="37" t="s">
        <v>99</v>
      </c>
      <c r="K7" s="37" t="s">
        <v>100</v>
      </c>
      <c r="L7" s="37" t="s">
        <v>101</v>
      </c>
      <c r="M7" s="37" t="s">
        <v>102</v>
      </c>
      <c r="N7" s="38" t="s">
        <v>103</v>
      </c>
      <c r="O7" s="38" t="s">
        <v>104</v>
      </c>
      <c r="P7" s="38">
        <v>2.82</v>
      </c>
      <c r="Q7" s="38">
        <v>87.22</v>
      </c>
      <c r="R7" s="38">
        <v>3720</v>
      </c>
      <c r="S7" s="38">
        <v>7290</v>
      </c>
      <c r="T7" s="38">
        <v>67.58</v>
      </c>
      <c r="U7" s="38">
        <v>107.87</v>
      </c>
      <c r="V7" s="38">
        <v>204</v>
      </c>
      <c r="W7" s="38">
        <v>0.21</v>
      </c>
      <c r="X7" s="38">
        <v>971.43</v>
      </c>
      <c r="Y7" s="38">
        <v>99.56</v>
      </c>
      <c r="Z7" s="38">
        <v>100.02</v>
      </c>
      <c r="AA7" s="38">
        <v>99.35</v>
      </c>
      <c r="AB7" s="38">
        <v>100.21</v>
      </c>
      <c r="AC7" s="38">
        <v>97.43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49.84</v>
      </c>
      <c r="BG7" s="38">
        <v>23.15</v>
      </c>
      <c r="BH7" s="38">
        <v>16.809999999999999</v>
      </c>
      <c r="BI7" s="38">
        <v>132.54</v>
      </c>
      <c r="BJ7" s="38">
        <v>211.66</v>
      </c>
      <c r="BK7" s="38">
        <v>1044.8</v>
      </c>
      <c r="BL7" s="38">
        <v>1081.8</v>
      </c>
      <c r="BM7" s="38">
        <v>974.93</v>
      </c>
      <c r="BN7" s="38">
        <v>855.8</v>
      </c>
      <c r="BO7" s="38">
        <v>789.46</v>
      </c>
      <c r="BP7" s="38">
        <v>747.76</v>
      </c>
      <c r="BQ7" s="38">
        <v>50.38</v>
      </c>
      <c r="BR7" s="38">
        <v>58.47</v>
      </c>
      <c r="BS7" s="38">
        <v>69.489999999999995</v>
      </c>
      <c r="BT7" s="38">
        <v>59.43</v>
      </c>
      <c r="BU7" s="38">
        <v>62.27</v>
      </c>
      <c r="BV7" s="38">
        <v>50.82</v>
      </c>
      <c r="BW7" s="38">
        <v>52.19</v>
      </c>
      <c r="BX7" s="38">
        <v>55.32</v>
      </c>
      <c r="BY7" s="38">
        <v>59.8</v>
      </c>
      <c r="BZ7" s="38">
        <v>57.77</v>
      </c>
      <c r="CA7" s="38">
        <v>59.51</v>
      </c>
      <c r="CB7" s="38">
        <v>286.04000000000002</v>
      </c>
      <c r="CC7" s="38">
        <v>244.67</v>
      </c>
      <c r="CD7" s="38">
        <v>268.88</v>
      </c>
      <c r="CE7" s="38">
        <v>322.38</v>
      </c>
      <c r="CF7" s="38">
        <v>308.79000000000002</v>
      </c>
      <c r="CG7" s="38">
        <v>300.52</v>
      </c>
      <c r="CH7" s="38">
        <v>296.14</v>
      </c>
      <c r="CI7" s="38">
        <v>283.17</v>
      </c>
      <c r="CJ7" s="38">
        <v>263.76</v>
      </c>
      <c r="CK7" s="38">
        <v>274.35000000000002</v>
      </c>
      <c r="CL7" s="38">
        <v>261.45999999999998</v>
      </c>
      <c r="CM7" s="38">
        <v>60</v>
      </c>
      <c r="CN7" s="38">
        <v>60</v>
      </c>
      <c r="CO7" s="38">
        <v>60.87</v>
      </c>
      <c r="CP7" s="38">
        <v>59.78</v>
      </c>
      <c r="CQ7" s="38">
        <v>57.61</v>
      </c>
      <c r="CR7" s="38">
        <v>53.24</v>
      </c>
      <c r="CS7" s="38">
        <v>52.31</v>
      </c>
      <c r="CT7" s="38">
        <v>60.65</v>
      </c>
      <c r="CU7" s="38">
        <v>51.75</v>
      </c>
      <c r="CV7" s="38">
        <v>50.68</v>
      </c>
      <c r="CW7" s="38">
        <v>52.23</v>
      </c>
      <c r="CX7" s="38">
        <v>94.3</v>
      </c>
      <c r="CY7" s="38">
        <v>94.47</v>
      </c>
      <c r="CZ7" s="38">
        <v>94.71</v>
      </c>
      <c r="DA7" s="38">
        <v>94.69</v>
      </c>
      <c r="DB7" s="38">
        <v>94.61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2020-01-29T03:29:15Z</cp:lastPrinted>
  <dcterms:created xsi:type="dcterms:W3CDTF">2019-12-05T05:23:33Z</dcterms:created>
  <dcterms:modified xsi:type="dcterms:W3CDTF">2020-01-29T03:29:17Z</dcterms:modified>
  <cp:category/>
</cp:coreProperties>
</file>