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H31調査関係☆\1.庁舎内調査\【財政係　1.29〆切】公営企業に係る経営比較分析表（平成３０年度決算）の分析等について\下水道（法非適）\"/>
    </mc:Choice>
  </mc:AlternateContent>
  <xr:revisionPtr revIDLastSave="0" documentId="10_ncr:8100000_{531677FB-2187-483D-B00E-6DBB432DC4A1}" xr6:coauthVersionLast="33" xr6:coauthVersionMax="33" xr10:uidLastSave="{00000000-0000-0000-0000-000000000000}"/>
  <workbookProtection workbookAlgorithmName="SHA-512" workbookHashValue="rH+6u8LCZV0xdqjUfVKHSpBheV/80pBIXPbG1Fokqxs587rBv4QMxu/N10TVU16JtaIOfEePvTxg0HxLxEzjgQ==" workbookSaltValue="8ye0GJ/ySA20dDlyffrw0Q==" workbookSpinCount="100000" lockStructure="1"/>
  <bookViews>
    <workbookView xWindow="0" yWindow="0" windowWidth="20490" windowHeight="886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<sst xmlns="http://schemas.openxmlformats.org/spreadsheetml/2006/main" count="228" uniqueCount="112">
  <si>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</si>
  <si>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</si>
  <si>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</si>
  <si>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</si>
  <si>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</si>
  <si>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</si>
  <si>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</si>
  <si>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</si>
  <si>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</si>
  <si>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</si>
  <si>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</si>
  <si>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</si>
  <si>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</si>
  <si>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</si>
  <si>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</si>
  <si>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</si>
  <si>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</si>
  <si>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</si>
  <si>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</si>
  <si>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</si>
  <si>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</si>
  <si>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</si>
  <si>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</si>
  <si>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</si>
  <si>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</si>
  <si>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</si>
  <si>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</si>
  <si>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</si>
  <si>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</si>
  <si>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</si>
  <si>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</si>
  <si>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</si>
  <si>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</si>
  <si>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</si>
  <si>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</si>
  <si>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</si>
  <si>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</si>
  <si>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</si>
  <si>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</si>
  <si>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</si>
  <si>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</si>
  <si>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</si>
  <si>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</si>
  <si>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</si>
  <si>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</si>
  <si>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</si>
  <si>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</si>
  <si>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</si>
  <si>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</si>
  <si>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</si>
  <si>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</si>
  <si>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</si>
  <si>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</si>
  <si>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</si>
  <si>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</si>
  <si>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</si>
  <si>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</si>
  <si>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</si>
  <si>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</si>
  <si>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</si>
  <si>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</si>
  <si>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</si>
  <si>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</si>
  <si>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</si>
  <si>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</si>
  <si>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</si>
  <si>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</si>
  <si>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</si>
  <si>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</si>
  <si>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</si>
  <si>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</si>
  <si>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</si>
  <si>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</si>
  <si>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</si>
  <si>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</si>
  <si>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</si>
  <si>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</si>
  <si>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</si>
  <si>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</si>
  <si>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</si>
  <si>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</si>
  <si>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</si>
  <si>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</si>
  <si>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</si>
  <si>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</si>
  <si>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</si>
  <si>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</si>
  <si>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</si>
  <si>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</si>
  <si>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</si>
  <si>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</si>
  <si>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</si>
  <si>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</si>
  <si>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</si>
  <si>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</si>
  <si>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</si>
  <si>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</si>
  <si>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</si>
  <si>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</si>
  <si>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</si>
  <si>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</si>
  <si>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</si>
  <si>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</si>
  <si>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</si>
  <si>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</si>
  <si>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</si>
  <si>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</si>
  <si>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</si>
  <si>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</si>
  <si>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熊本地震後は使用料収入の減により一時的に経営状態が悪化していたが、平成30年度は住宅の復旧が進み使用料収入が増加したため、地震前より収益的収支比率と経費回収率が上昇したが、汚水処理原価は減少した。
　今後、平成31年度には料金改定をおこなう予定であるため1～２年の内には地震前まで回復すると思われる。
　また、令和2年4月からは企業会計に移行するため、更なる経営の健全化が図られるところである。</t>
    <rPh sb="1" eb="3">
      <t>ヘイセイ</t>
    </rPh>
    <rPh sb="5" eb="6">
      <t>ネン</t>
    </rPh>
    <rPh sb="6" eb="8">
      <t>クマモト</t>
    </rPh>
    <rPh sb="8" eb="10">
      <t>ジシン</t>
    </rPh>
    <rPh sb="10" eb="11">
      <t>ゴ</t>
    </rPh>
    <rPh sb="12" eb="15">
      <t>シヨウリョウ</t>
    </rPh>
    <rPh sb="15" eb="17">
      <t>シュウニュウ</t>
    </rPh>
    <rPh sb="18" eb="19">
      <t>ゲン</t>
    </rPh>
    <rPh sb="22" eb="25">
      <t>イチジテキ</t>
    </rPh>
    <rPh sb="26" eb="28">
      <t>ケイエイ</t>
    </rPh>
    <rPh sb="28" eb="30">
      <t>ジョウタイ</t>
    </rPh>
    <rPh sb="31" eb="33">
      <t>アッカ</t>
    </rPh>
    <rPh sb="39" eb="41">
      <t>ヘイセイ</t>
    </rPh>
    <rPh sb="43" eb="45">
      <t>ネンド</t>
    </rPh>
    <rPh sb="46" eb="48">
      <t>ジュウタク</t>
    </rPh>
    <rPh sb="49" eb="51">
      <t>フッキュウ</t>
    </rPh>
    <rPh sb="52" eb="53">
      <t>スス</t>
    </rPh>
    <rPh sb="54" eb="57">
      <t>シヨウリョウ</t>
    </rPh>
    <rPh sb="57" eb="59">
      <t>シュウニュウ</t>
    </rPh>
    <rPh sb="60" eb="62">
      <t>ゾウカ</t>
    </rPh>
    <rPh sb="67" eb="69">
      <t>ジシン</t>
    </rPh>
    <rPh sb="69" eb="70">
      <t>マエ</t>
    </rPh>
    <rPh sb="72" eb="75">
      <t>シュウエキテキ</t>
    </rPh>
    <rPh sb="75" eb="77">
      <t>シュウシ</t>
    </rPh>
    <rPh sb="77" eb="79">
      <t>ヒリツ</t>
    </rPh>
    <rPh sb="80" eb="82">
      <t>ケイヒ</t>
    </rPh>
    <rPh sb="82" eb="84">
      <t>カイシュウ</t>
    </rPh>
    <rPh sb="84" eb="85">
      <t>リツ</t>
    </rPh>
    <rPh sb="86" eb="88">
      <t>ジョウショウ</t>
    </rPh>
    <rPh sb="92" eb="94">
      <t>オスイ</t>
    </rPh>
    <rPh sb="94" eb="96">
      <t>ショリ</t>
    </rPh>
    <rPh sb="96" eb="98">
      <t>ゲンカ</t>
    </rPh>
    <rPh sb="99" eb="101">
      <t>ゲンショウ</t>
    </rPh>
    <rPh sb="106" eb="108">
      <t>コンゴ</t>
    </rPh>
    <rPh sb="109" eb="111">
      <t>ヘイセイ</t>
    </rPh>
    <rPh sb="113" eb="115">
      <t>ネンド</t>
    </rPh>
    <rPh sb="117" eb="119">
      <t>リョウキン</t>
    </rPh>
    <rPh sb="119" eb="121">
      <t>カイテイ</t>
    </rPh>
    <rPh sb="126" eb="128">
      <t>ヨテイ</t>
    </rPh>
    <rPh sb="136" eb="137">
      <t>ネン</t>
    </rPh>
    <rPh sb="138" eb="139">
      <t>ウチ</t>
    </rPh>
    <rPh sb="141" eb="143">
      <t>ジシン</t>
    </rPh>
    <rPh sb="143" eb="144">
      <t>マエ</t>
    </rPh>
    <rPh sb="146" eb="148">
      <t>カイフク</t>
    </rPh>
    <rPh sb="151" eb="152">
      <t>オモ</t>
    </rPh>
    <rPh sb="161" eb="163">
      <t>レイワ</t>
    </rPh>
    <rPh sb="164" eb="165">
      <t>ネン</t>
    </rPh>
    <rPh sb="166" eb="167">
      <t>ガツ</t>
    </rPh>
    <rPh sb="170" eb="172">
      <t>キギョウ</t>
    </rPh>
    <rPh sb="172" eb="174">
      <t>カイケイ</t>
    </rPh>
    <rPh sb="175" eb="177">
      <t>イコウ</t>
    </rPh>
    <rPh sb="182" eb="183">
      <t>サラ</t>
    </rPh>
    <rPh sb="185" eb="187">
      <t>ケイエイ</t>
    </rPh>
    <rPh sb="188" eb="191">
      <t>ケンゼンカ</t>
    </rPh>
    <rPh sb="192" eb="193">
      <t>ハカ</t>
    </rPh>
    <phoneticPr fontId="4"/>
  </si>
  <si>
    <t>　供用開始して15年が経ち、徐々に耐用年数を迎える施設又は設備について、平成29年度より機能診断に基づく機能保全対策の実施を通じて既存施設の有効利用や、長寿命化を図り、ライフサイクルコストを低減するストックマネジメントを導入している。</t>
    <rPh sb="1" eb="3">
      <t>キョウヨウ</t>
    </rPh>
    <rPh sb="3" eb="5">
      <t>カイシ</t>
    </rPh>
    <rPh sb="9" eb="10">
      <t>ネン</t>
    </rPh>
    <rPh sb="11" eb="12">
      <t>タ</t>
    </rPh>
    <rPh sb="14" eb="16">
      <t>ジョジョ</t>
    </rPh>
    <rPh sb="17" eb="19">
      <t>タイヨウ</t>
    </rPh>
    <rPh sb="19" eb="21">
      <t>ネンスウ</t>
    </rPh>
    <rPh sb="22" eb="23">
      <t>ムカ</t>
    </rPh>
    <rPh sb="25" eb="27">
      <t>シセツ</t>
    </rPh>
    <rPh sb="27" eb="28">
      <t>マタ</t>
    </rPh>
    <rPh sb="29" eb="31">
      <t>セツビ</t>
    </rPh>
    <rPh sb="36" eb="38">
      <t>ヘイセイ</t>
    </rPh>
    <rPh sb="40" eb="42">
      <t>ネンド</t>
    </rPh>
    <rPh sb="44" eb="46">
      <t>キノウ</t>
    </rPh>
    <rPh sb="46" eb="48">
      <t>シンダン</t>
    </rPh>
    <rPh sb="49" eb="50">
      <t>モト</t>
    </rPh>
    <rPh sb="52" eb="54">
      <t>キノウ</t>
    </rPh>
    <rPh sb="54" eb="56">
      <t>ホゼン</t>
    </rPh>
    <rPh sb="56" eb="58">
      <t>タイサク</t>
    </rPh>
    <rPh sb="59" eb="61">
      <t>ジッシ</t>
    </rPh>
    <rPh sb="62" eb="63">
      <t>ツウ</t>
    </rPh>
    <rPh sb="65" eb="67">
      <t>キゾン</t>
    </rPh>
    <rPh sb="67" eb="69">
      <t>シセツ</t>
    </rPh>
    <rPh sb="70" eb="72">
      <t>ユウコウ</t>
    </rPh>
    <rPh sb="72" eb="74">
      <t>リヨウ</t>
    </rPh>
    <rPh sb="76" eb="78">
      <t>チョウジュ</t>
    </rPh>
    <rPh sb="78" eb="79">
      <t>メイ</t>
    </rPh>
    <rPh sb="79" eb="80">
      <t>カ</t>
    </rPh>
    <rPh sb="81" eb="82">
      <t>ハカ</t>
    </rPh>
    <rPh sb="95" eb="97">
      <t>テイゲン</t>
    </rPh>
    <rPh sb="110" eb="112">
      <t>ドウニュウ</t>
    </rPh>
    <phoneticPr fontId="4"/>
  </si>
  <si>
    <t>　平成28年熊本地震により本町は大きな被害を受け非常に苦しい経営を強いられたが、地震後約3年が経過し、徐々に復旧が進み回復傾向にある。
　しかしながらすべてが地震前の状況には至っておらず、もう暫く厳しい状況が続くと見られるが、平成31年度に料金改定を行う予定であり、地震前の経営状況に近づくものと思われる。
　また、令和2年度からの公営企業会計移行に伴いさらに経営の健全化を図っていくところである。</t>
    <rPh sb="1" eb="3">
      <t>ヘイセイ</t>
    </rPh>
    <rPh sb="6" eb="8">
      <t>クマモト</t>
    </rPh>
    <rPh sb="8" eb="10">
      <t>ジシン</t>
    </rPh>
    <rPh sb="13" eb="15">
      <t>ホンチョウ</t>
    </rPh>
    <rPh sb="16" eb="17">
      <t>オオ</t>
    </rPh>
    <rPh sb="19" eb="21">
      <t>ヒガイ</t>
    </rPh>
    <rPh sb="22" eb="23">
      <t>ウ</t>
    </rPh>
    <rPh sb="24" eb="26">
      <t>ヒジョウ</t>
    </rPh>
    <rPh sb="27" eb="28">
      <t>クル</t>
    </rPh>
    <rPh sb="30" eb="32">
      <t>ケイエイ</t>
    </rPh>
    <rPh sb="33" eb="34">
      <t>シ</t>
    </rPh>
    <rPh sb="40" eb="42">
      <t>ジシン</t>
    </rPh>
    <rPh sb="42" eb="43">
      <t>ゴ</t>
    </rPh>
    <rPh sb="43" eb="44">
      <t>ヤク</t>
    </rPh>
    <rPh sb="45" eb="46">
      <t>ネン</t>
    </rPh>
    <rPh sb="47" eb="49">
      <t>ケイカ</t>
    </rPh>
    <rPh sb="51" eb="53">
      <t>ジョジョ</t>
    </rPh>
    <rPh sb="54" eb="56">
      <t>フッキュウ</t>
    </rPh>
    <rPh sb="57" eb="58">
      <t>スス</t>
    </rPh>
    <rPh sb="59" eb="61">
      <t>カイフク</t>
    </rPh>
    <rPh sb="61" eb="63">
      <t>ケイコウ</t>
    </rPh>
    <rPh sb="79" eb="81">
      <t>ジシン</t>
    </rPh>
    <rPh sb="81" eb="82">
      <t>マエ</t>
    </rPh>
    <rPh sb="83" eb="85">
      <t>ジョウキョウ</t>
    </rPh>
    <rPh sb="87" eb="88">
      <t>イタ</t>
    </rPh>
    <rPh sb="96" eb="97">
      <t>シバラ</t>
    </rPh>
    <rPh sb="98" eb="99">
      <t>キビ</t>
    </rPh>
    <rPh sb="101" eb="103">
      <t>ジョウキョウ</t>
    </rPh>
    <rPh sb="104" eb="105">
      <t>ツヅ</t>
    </rPh>
    <rPh sb="107" eb="108">
      <t>ミ</t>
    </rPh>
    <rPh sb="113" eb="115">
      <t>ヘイセイ</t>
    </rPh>
    <rPh sb="117" eb="119">
      <t>ネンド</t>
    </rPh>
    <rPh sb="120" eb="122">
      <t>リョウキン</t>
    </rPh>
    <rPh sb="122" eb="124">
      <t>カイテイ</t>
    </rPh>
    <rPh sb="125" eb="126">
      <t>オコナ</t>
    </rPh>
    <rPh sb="127" eb="129">
      <t>ヨテイ</t>
    </rPh>
    <rPh sb="133" eb="135">
      <t>ジシン</t>
    </rPh>
    <rPh sb="135" eb="136">
      <t>マエ</t>
    </rPh>
    <rPh sb="137" eb="139">
      <t>ケイエイ</t>
    </rPh>
    <rPh sb="139" eb="141">
      <t>ジョウキョウ</t>
    </rPh>
    <rPh sb="142" eb="143">
      <t>チカ</t>
    </rPh>
    <rPh sb="148" eb="149">
      <t>オモ</t>
    </rPh>
    <rPh sb="158" eb="160">
      <t>レイワ</t>
    </rPh>
    <rPh sb="161" eb="163">
      <t>ネンド</t>
    </rPh>
    <rPh sb="166" eb="168">
      <t>コウエイ</t>
    </rPh>
    <rPh sb="168" eb="170">
      <t>キギョウ</t>
    </rPh>
    <rPh sb="170" eb="172">
      <t>カイケイ</t>
    </rPh>
    <rPh sb="172" eb="174">
      <t>イコウ</t>
    </rPh>
    <rPh sb="175" eb="176">
      <t>トモナ</t>
    </rPh>
    <rPh sb="180" eb="182">
      <t>ケイエイ</t>
    </rPh>
    <rPh sb="183" eb="186">
      <t>ケンゼンカ</t>
    </rPh>
    <rPh sb="187" eb="18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</si>
</sst>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A-40B9-8D41-80E62ADADE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BA5A-40B9-8D41-80E62ADADE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62.08</c:v>
                </c:pt>
                <c:pt idx="1">
                  <c:v>64.95</c:v>
                </c:pt>
                <c:pt idx="2">
                  <c:v>77.040000000000006</c:v>
                </c:pt>
                <c:pt idx="3" formatCode="#,##0.00;&quot;△&quot;#,##0.00">
                  <c:v>59.82</c:v>
                </c:pt>
                <c:pt idx="4">
                  <c:v>62.39</c:v>
                </c:pt>
              </c:numCache>
            </c:numRef>
          </c:val>
          <c:extLst>
            <c:ext xmlns:c16="http://schemas.microsoft.com/office/drawing/2014/chart" uri="{C3380CC4-5D6E-409C-BE32-E72D297353CC}">
              <c16:uniqueId val="{00000000-E847-4084-89A0-4CE49C63A2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E847-4084-89A0-4CE49C63A2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84.54</c:v>
                </c:pt>
                <c:pt idx="1">
                  <c:v>84.95</c:v>
                </c:pt>
                <c:pt idx="2">
                  <c:v>84.24</c:v>
                </c:pt>
                <c:pt idx="3">
                  <c:v>87.44</c:v>
                </c:pt>
                <c:pt idx="4">
                  <c:v>87.06</c:v>
                </c:pt>
              </c:numCache>
            </c:numRef>
          </c:val>
          <c:extLst>
            <c:ext xmlns:c16="http://schemas.microsoft.com/office/drawing/2014/chart" uri="{C3380CC4-5D6E-409C-BE32-E72D297353CC}">
              <c16:uniqueId val="{00000000-7225-40AC-9CA4-BD7126222D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7225-40AC-9CA4-BD7126222D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52.98</c:v>
                </c:pt>
                <c:pt idx="1">
                  <c:v>50.88</c:v>
                </c:pt>
                <c:pt idx="2">
                  <c:v>49.64</c:v>
                </c:pt>
                <c:pt idx="3">
                  <c:v>38.25</c:v>
                </c:pt>
                <c:pt idx="4">
                  <c:v>89.38</c:v>
                </c:pt>
              </c:numCache>
            </c:numRef>
          </c:val>
          <c:extLst>
            <c:ext xmlns:c16="http://schemas.microsoft.com/office/drawing/2014/chart" uri="{C3380CC4-5D6E-409C-BE32-E72D297353CC}">
              <c16:uniqueId val="{00000000-D4EF-43DA-A627-5E40E7BD91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EF-43DA-A627-5E40E7BD91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C2-47F3-970A-112582D650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C2-47F3-970A-112582D650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A-4A14-8C5A-499E8C8FFD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A-4A14-8C5A-499E8C8FFD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C-4B30-847C-D7160A0F26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C-4B30-847C-D7160A0F26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4-428C-B04F-2AF8AB59DA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4-428C-B04F-2AF8AB59DA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1380.09</c:v>
                </c:pt>
                <c:pt idx="1">
                  <c:v>1311.12</c:v>
                </c:pt>
                <c:pt idx="2">
                  <c:v>1349.6</c:v>
                </c:pt>
                <c:pt idx="3">
                  <c:v>1124.2</c:v>
                </c:pt>
                <c:pt idx="4">
                  <c:v>966.64</c:v>
                </c:pt>
              </c:numCache>
            </c:numRef>
          </c:val>
          <c:extLst>
            <c:ext xmlns:c16="http://schemas.microsoft.com/office/drawing/2014/chart" uri="{C3380CC4-5D6E-409C-BE32-E72D297353CC}">
              <c16:uniqueId val="{00000000-9647-4132-9978-67B3FDC4D2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9647-4132-9978-67B3FDC4D2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42.89</c:v>
                </c:pt>
                <c:pt idx="1">
                  <c:v>45.83</c:v>
                </c:pt>
                <c:pt idx="2">
                  <c:v>65.400000000000006</c:v>
                </c:pt>
                <c:pt idx="3">
                  <c:v>34.78</c:v>
                </c:pt>
                <c:pt idx="4">
                  <c:v>71.430000000000007</c:v>
                </c:pt>
              </c:numCache>
            </c:numRef>
          </c:val>
          <c:extLst>
            <c:ext xmlns:c16="http://schemas.microsoft.com/office/drawing/2014/chart" uri="{C3380CC4-5D6E-409C-BE32-E72D297353CC}">
              <c16:uniqueId val="{00000000-D4FF-4DA5-B281-EC8FDFE5A4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D4FF-4DA5-B281-EC8FDFE5A4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348.82</c:v>
                </c:pt>
                <c:pt idx="1">
                  <c:v>324.86</c:v>
                </c:pt>
                <c:pt idx="2">
                  <c:v>223.59</c:v>
                </c:pt>
                <c:pt idx="3">
                  <c:v>431.56</c:v>
                </c:pt>
                <c:pt idx="4">
                  <c:v>210.97</c:v>
                </c:pt>
              </c:numCache>
            </c:numRef>
          </c:val>
          <c:extLst>
            <c:ext xmlns:c16="http://schemas.microsoft.com/office/drawing/2014/chart" uri="{C3380CC4-5D6E-409C-BE32-E72D297353CC}">
              <c16:uniqueId val="{00000000-AED9-4349-8BC4-56D75802E3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AED9-4349-8BC4-56D75802E3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益城町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32967</v>
      </c>
      <c r="AM8" s="68"/>
      <c r="AN8" s="68"/>
      <c r="AO8" s="68"/>
      <c r="AP8" s="68"/>
      <c r="AQ8" s="68"/>
      <c r="AR8" s="68"/>
      <c r="AS8" s="68"/>
      <c r="AT8" s="67">
        <f>データ!T6</f>
        <v>65.680000000000007</v>
      </c>
      <c r="AU8" s="67"/>
      <c r="AV8" s="67"/>
      <c r="AW8" s="67"/>
      <c r="AX8" s="67"/>
      <c r="AY8" s="67"/>
      <c r="AZ8" s="67"/>
      <c r="BA8" s="67"/>
      <c r="BB8" s="67">
        <f>データ!U6</f>
        <v>501.93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5.98</v>
      </c>
      <c r="Q10" s="67"/>
      <c r="R10" s="67"/>
      <c r="S10" s="67"/>
      <c r="T10" s="67"/>
      <c r="U10" s="67"/>
      <c r="V10" s="67"/>
      <c r="W10" s="67">
        <f>データ!Q6</f>
        <v>89.7</v>
      </c>
      <c r="X10" s="67"/>
      <c r="Y10" s="67"/>
      <c r="Z10" s="67"/>
      <c r="AA10" s="67"/>
      <c r="AB10" s="67"/>
      <c r="AC10" s="67"/>
      <c r="AD10" s="68">
        <f>データ!R6</f>
        <v>2876</v>
      </c>
      <c r="AE10" s="68"/>
      <c r="AF10" s="68"/>
      <c r="AG10" s="68"/>
      <c r="AH10" s="68"/>
      <c r="AI10" s="68"/>
      <c r="AJ10" s="68"/>
      <c r="AK10" s="2"/>
      <c r="AL10" s="68">
        <f>データ!V6</f>
        <v>1963</v>
      </c>
      <c r="AM10" s="68"/>
      <c r="AN10" s="68"/>
      <c r="AO10" s="68"/>
      <c r="AP10" s="68"/>
      <c r="AQ10" s="68"/>
      <c r="AR10" s="68"/>
      <c r="AS10" s="68"/>
      <c r="AT10" s="67">
        <f>データ!W6</f>
        <v>0.95</v>
      </c>
      <c r="AU10" s="67"/>
      <c r="AV10" s="67"/>
      <c r="AW10" s="67"/>
      <c r="AX10" s="67"/>
      <c r="AY10" s="67"/>
      <c r="AZ10" s="67"/>
      <c r="BA10" s="67"/>
      <c r="BB10" s="67">
        <f>データ!X6</f>
        <v>2066.3200000000002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i4RfLYmnITjdDdr89Q6IKKIhqkRS+AiNbK9Wv3zFjbLNcWiwLijp6rS0RoWj34Hsrc8Y0oBfhBQ2R3K8HqEmg==" saltValue="mJs/YFM/LCi6RlLgq06D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434434</v>
      </c>
      <c r="D6" s="33">
        <f t="shared" si="3"/>
        <v>47</v>
      </c>
      <c r="E6" s="33">
        <f t="shared" si="3"/>
        <v>17</v>
      </c>
      <c r="F6" s="33">
        <f t="shared" si="3"/>
        <v>5</v>
      </c>
      <c r="G6" s="33">
        <f t="shared" si="3"/>
        <v>0</v>
      </c>
      <c r="H6" s="33" t="str">
        <f t="shared" si="3"/>
        <v>熊本県　益城町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5.98</v>
      </c>
      <c r="Q6" s="34">
        <f t="shared" si="3"/>
        <v>89.7</v>
      </c>
      <c r="R6" s="34">
        <f t="shared" si="3"/>
        <v>2876</v>
      </c>
      <c r="S6" s="34">
        <f t="shared" si="3"/>
        <v>32967</v>
      </c>
      <c r="T6" s="34">
        <f t="shared" si="3"/>
        <v>65.680000000000007</v>
      </c>
      <c r="U6" s="34">
        <f t="shared" si="3"/>
        <v>501.93</v>
      </c>
      <c r="V6" s="34">
        <f t="shared" si="3"/>
        <v>1963</v>
      </c>
      <c r="W6" s="34">
        <f t="shared" si="3"/>
        <v>0.95</v>
      </c>
      <c r="X6" s="34">
        <f t="shared" si="3"/>
        <v>2066.3200000000002</v>
      </c>
      <c r="Y6" s="35">
        <f>IF(Y7="",NA(),Y7)</f>
        <v>52.98</v>
      </c>
      <c r="Z6" s="35">
        <f t="shared" ref="Z6:AH6" si="4">IF(Z7="",NA(),Z7)</f>
        <v>50.88</v>
      </c>
      <c r="AA6" s="35">
        <f t="shared" si="4"/>
        <v>49.64</v>
      </c>
      <c r="AB6" s="35">
        <f t="shared" si="4"/>
        <v>38.25</v>
      </c>
      <c r="AC6" s="35">
        <f t="shared" si="4"/>
        <v>89.38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1380.09</v>
      </c>
      <c r="BG6" s="35">
        <f t="shared" ref="BG6:BO6" si="7">IF(BG7="",NA(),BG7)</f>
        <v>1311.12</v>
      </c>
      <c r="BH6" s="35">
        <f t="shared" si="7"/>
        <v>1349.6</v>
      </c>
      <c r="BI6" s="35">
        <f t="shared" si="7"/>
        <v>1124.2</v>
      </c>
      <c r="BJ6" s="35">
        <f t="shared" si="7"/>
        <v>966.64</v>
      </c>
      <c r="BK6" s="35">
        <f t="shared" si="7"/>
        <v>1161.05</v>
      </c>
      <c r="BL6" s="35">
        <f t="shared" si="7"/>
        <v>979.89</v>
      </c>
      <c r="BM6" s="35">
        <f t="shared" si="7"/>
        <v>1051.43</v>
      </c>
      <c r="BN6" s="35">
        <f t="shared" si="7"/>
        <v>855.8</v>
      </c>
      <c r="BO6" s="35">
        <f t="shared" si="7"/>
        <v>789.46</v>
      </c>
      <c r="BP6" s="34" t="str">
        <f>IF(BP7="","",IF(BP7="-","【-】","【"&amp;SUBSTITUTE(TEXT(BP7,"#,##0.00"),"-","△")&amp;"】"))</f>
        <v>【747.76】</v>
      </c>
      <c r="BQ6" s="35">
        <f>IF(BQ7="",NA(),BQ7)</f>
        <v>42.89</v>
      </c>
      <c r="BR6" s="35">
        <f t="shared" ref="BR6:BZ6" si="8">IF(BR7="",NA(),BR7)</f>
        <v>45.83</v>
      </c>
      <c r="BS6" s="35">
        <f t="shared" si="8"/>
        <v>65.400000000000006</v>
      </c>
      <c r="BT6" s="35">
        <f t="shared" si="8"/>
        <v>34.78</v>
      </c>
      <c r="BU6" s="35">
        <f t="shared" si="8"/>
        <v>71.430000000000007</v>
      </c>
      <c r="BV6" s="35">
        <f t="shared" si="8"/>
        <v>41.08</v>
      </c>
      <c r="BW6" s="35">
        <f t="shared" si="8"/>
        <v>41.34</v>
      </c>
      <c r="BX6" s="35">
        <f t="shared" si="8"/>
        <v>40.06</v>
      </c>
      <c r="BY6" s="35">
        <f t="shared" si="8"/>
        <v>59.8</v>
      </c>
      <c r="BZ6" s="35">
        <f t="shared" si="8"/>
        <v>57.77</v>
      </c>
      <c r="CA6" s="34" t="str">
        <f>IF(CA7="","",IF(CA7="-","【-】","【"&amp;SUBSTITUTE(TEXT(CA7,"#,##0.00"),"-","△")&amp;"】"))</f>
        <v>【59.51】</v>
      </c>
      <c r="CB6" s="35">
        <f>IF(CB7="",NA(),CB7)</f>
        <v>348.82</v>
      </c>
      <c r="CC6" s="35">
        <f t="shared" ref="CC6:CK6" si="9">IF(CC7="",NA(),CC7)</f>
        <v>324.86</v>
      </c>
      <c r="CD6" s="35">
        <f t="shared" si="9"/>
        <v>223.59</v>
      </c>
      <c r="CE6" s="35">
        <f t="shared" si="9"/>
        <v>431.56</v>
      </c>
      <c r="CF6" s="35">
        <f t="shared" si="9"/>
        <v>210.97</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62.08</v>
      </c>
      <c r="CN6" s="35">
        <f t="shared" ref="CN6:CV6" si="10">IF(CN7="",NA(),CN7)</f>
        <v>64.95</v>
      </c>
      <c r="CO6" s="35">
        <f t="shared" si="10"/>
        <v>77.040000000000006</v>
      </c>
      <c r="CP6" s="34">
        <f t="shared" si="10"/>
        <v>59.82</v>
      </c>
      <c r="CQ6" s="35">
        <f t="shared" si="10"/>
        <v>62.39</v>
      </c>
      <c r="CR6" s="35">
        <f t="shared" si="10"/>
        <v>44.69</v>
      </c>
      <c r="CS6" s="35">
        <f t="shared" si="10"/>
        <v>44.69</v>
      </c>
      <c r="CT6" s="35">
        <f t="shared" si="10"/>
        <v>42.84</v>
      </c>
      <c r="CU6" s="35">
        <f t="shared" si="10"/>
        <v>51.75</v>
      </c>
      <c r="CV6" s="35">
        <f t="shared" si="10"/>
        <v>50.68</v>
      </c>
      <c r="CW6" s="34" t="str">
        <f>IF(CW7="","",IF(CW7="-","【-】","【"&amp;SUBSTITUTE(TEXT(CW7,"#,##0.00"),"-","△")&amp;"】"))</f>
        <v>【52.23】</v>
      </c>
      <c r="CX6" s="35">
        <f>IF(CX7="",NA(),CX7)</f>
        <v>84.54</v>
      </c>
      <c r="CY6" s="35">
        <f t="shared" ref="CY6:DG6" si="11">IF(CY7="",NA(),CY7)</f>
        <v>84.95</v>
      </c>
      <c r="CZ6" s="35">
        <f t="shared" si="11"/>
        <v>84.24</v>
      </c>
      <c r="DA6" s="35">
        <f t="shared" si="11"/>
        <v>87.44</v>
      </c>
      <c r="DB6" s="35">
        <f t="shared" si="11"/>
        <v>87.06</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434434</v>
      </c>
      <c r="D7" s="37">
        <v>47</v>
      </c>
      <c r="E7" s="37">
        <v>17</v>
      </c>
      <c r="F7" s="37">
        <v>5</v>
      </c>
      <c r="G7" s="37">
        <v>0</v>
      </c>
      <c r="H7" s="37" t="s">
        <v>96</v>
      </c>
      <c r="I7" s="37" t="s">
        <v>97</v>
      </c>
      <c r="J7" s="37" t="s">
        <v>98</v>
      </c>
      <c r="K7" s="37" t="s">
        <v>99</v>
      </c>
      <c r="L7" s="37" t="s">
        <v>100</v>
      </c>
      <c r="M7" s="37" t="s">
        <v>101</v>
      </c>
      <c r="N7" s="38" t="s">
        <v>102</v>
      </c>
      <c r="O7" s="38" t="s">
        <v>103</v>
      </c>
      <c r="P7" s="38">
        <v>5.98</v>
      </c>
      <c r="Q7" s="38">
        <v>89.7</v>
      </c>
      <c r="R7" s="38">
        <v>2876</v>
      </c>
      <c r="S7" s="38">
        <v>32967</v>
      </c>
      <c r="T7" s="38">
        <v>65.680000000000007</v>
      </c>
      <c r="U7" s="38">
        <v>501.93</v>
      </c>
      <c r="V7" s="38">
        <v>1963</v>
      </c>
      <c r="W7" s="38">
        <v>0.95</v>
      </c>
      <c r="X7" s="38">
        <v>2066.3200000000002</v>
      </c>
      <c r="Y7" s="38">
        <v>52.98</v>
      </c>
      <c r="Z7" s="38">
        <v>50.88</v>
      </c>
      <c r="AA7" s="38">
        <v>49.64</v>
      </c>
      <c r="AB7" s="38">
        <v>38.25</v>
      </c>
      <c r="AC7" s="38">
        <v>89.38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1380.09</v>
      </c>
      <c r="BG7" s="38">
        <v>1311.12</v>
      </c>
      <c r="BH7" s="38">
        <v>1349.6</v>
      </c>
      <c r="BI7" s="38">
        <v>1124.2</v>
      </c>
      <c r="BJ7" s="38">
        <v>966.64</v>
      </c>
      <c r="BK7" s="38">
        <v>1161.05</v>
      </c>
      <c r="BL7" s="38">
        <v>979.89</v>
      </c>
      <c r="BM7" s="38">
        <v>1051.43</v>
      </c>
      <c r="BN7" s="38">
        <v>855.8</v>
      </c>
      <c r="BO7" s="38">
        <v>789.46</v>
      </c>
      <c r="BP7" s="38">
        <v>747.76</v>
      </c>
      <c r="BQ7" s="38">
        <v>42.89</v>
      </c>
      <c r="BR7" s="38">
        <v>45.83</v>
      </c>
      <c r="BS7" s="38">
        <v>65.400000000000006</v>
      </c>
      <c r="BT7" s="38">
        <v>34.78</v>
      </c>
      <c r="BU7" s="38">
        <v>71.430000000000007</v>
      </c>
      <c r="BV7" s="38">
        <v>41.08</v>
      </c>
      <c r="BW7" s="38">
        <v>41.34</v>
      </c>
      <c r="BX7" s="38">
        <v>40.06</v>
      </c>
      <c r="BY7" s="38">
        <v>59.8</v>
      </c>
      <c r="BZ7" s="38">
        <v>57.77</v>
      </c>
      <c r="CA7" s="38">
        <v>59.51</v>
      </c>
      <c r="CB7" s="38">
        <v>348.82</v>
      </c>
      <c r="CC7" s="38">
        <v>324.86</v>
      </c>
      <c r="CD7" s="38">
        <v>223.59</v>
      </c>
      <c r="CE7" s="38">
        <v>431.56</v>
      </c>
      <c r="CF7" s="38">
        <v>210.97</v>
      </c>
      <c r="CG7" s="38">
        <v>378.08</v>
      </c>
      <c r="CH7" s="38">
        <v>357.49</v>
      </c>
      <c r="CI7" s="38">
        <v>355.22</v>
      </c>
      <c r="CJ7" s="38">
        <v>263.76</v>
      </c>
      <c r="CK7" s="38">
        <v>274.35000000000002</v>
      </c>
      <c r="CL7" s="38">
        <v>261.45999999999998</v>
      </c>
      <c r="CM7" s="38">
        <v>62.08</v>
      </c>
      <c r="CN7" s="38">
        <v>64.95</v>
      </c>
      <c r="CO7" s="38">
        <v>77.040000000000006</v>
      </c>
      <c r="CP7" s="38">
        <v>59.82</v>
      </c>
      <c r="CQ7" s="38">
        <v>62.39</v>
      </c>
      <c r="CR7" s="38">
        <v>44.69</v>
      </c>
      <c r="CS7" s="38">
        <v>44.69</v>
      </c>
      <c r="CT7" s="38">
        <v>42.84</v>
      </c>
      <c r="CU7" s="38">
        <v>51.75</v>
      </c>
      <c r="CV7" s="38">
        <v>50.68</v>
      </c>
      <c r="CW7" s="38">
        <v>52.23</v>
      </c>
      <c r="CX7" s="38">
        <v>84.54</v>
      </c>
      <c r="CY7" s="38">
        <v>84.95</v>
      </c>
      <c r="CZ7" s="38">
        <v>84.24</v>
      </c>
      <c r="DA7" s="38">
        <v>87.44</v>
      </c>
      <c r="DB7" s="38">
        <v>87.06</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dcterms:created xsi:type="dcterms:W3CDTF">2019-12-05T05:23:27Z</dcterms:created>
  <dcterms:modified xsi:type="dcterms:W3CDTF">2020-02-13T07:15:40Z</dcterms:modified>
  <cp:category/>
</cp:coreProperties>
</file>